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harts/chart8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9.xml" ContentType="application/vnd.openxmlformats-officedocument.drawingml.chart+xml"/>
  <Override PartName="/xl/drawings/drawing6.xml" ContentType="application/vnd.openxmlformats-officedocument.drawing+xml"/>
  <Override PartName="/xl/charts/chart10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7.xml" ContentType="application/vnd.openxmlformats-officedocument.drawing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drawings/drawing8.xml" ContentType="application/vnd.openxmlformats-officedocument.drawing+xml"/>
  <Override PartName="/xl/charts/chart19.xml" ContentType="application/vnd.openxmlformats-officedocument.drawingml.chart+xml"/>
  <Override PartName="/xl/drawings/drawing9.xml" ContentType="application/vnd.openxmlformats-officedocument.drawing+xml"/>
  <Override PartName="/xl/charts/chart20.xml" ContentType="application/vnd.openxmlformats-officedocument.drawingml.chart+xml"/>
  <Override PartName="/xl/drawings/drawing10.xml" ContentType="application/vnd.openxmlformats-officedocument.drawing+xml"/>
  <Override PartName="/xl/charts/chart21.xml" ContentType="application/vnd.openxmlformats-officedocument.drawingml.chart+xml"/>
  <Override PartName="/xl/drawings/drawing11.xml" ContentType="application/vnd.openxmlformats-officedocument.drawing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drawings/drawing12.xml" ContentType="application/vnd.openxmlformats-officedocument.drawing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drawings/drawing13.xml" ContentType="application/vnd.openxmlformats-officedocument.drawing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drawings/drawing14.xml" ContentType="application/vnd.openxmlformats-officedocument.drawing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drawings/drawing15.xml" ContentType="application/vnd.openxmlformats-officedocument.drawing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harts/chart35.xml" ContentType="application/vnd.openxmlformats-officedocument.drawingml.chart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36.xml" ContentType="application/vnd.openxmlformats-officedocument.drawingml.chart+xml"/>
  <Override PartName="/xl/drawings/drawing18.xml" ContentType="application/vnd.openxmlformats-officedocument.drawing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/>
  <mc:AlternateContent xmlns:mc="http://schemas.openxmlformats.org/markup-compatibility/2006">
    <mc:Choice Requires="x15">
      <x15ac:absPath xmlns:x15ac="http://schemas.microsoft.com/office/spreadsheetml/2010/11/ac" url="E:\Paper\2024_UBER_MGI_Paper\"/>
    </mc:Choice>
  </mc:AlternateContent>
  <xr:revisionPtr revIDLastSave="0" documentId="13_ncr:1_{BF0D0502-05EC-4947-A38D-389E3A63D85B}" xr6:coauthVersionLast="47" xr6:coauthVersionMax="47" xr10:uidLastSave="{00000000-0000-0000-0000-000000000000}"/>
  <bookViews>
    <workbookView xWindow="28680" yWindow="-120" windowWidth="29040" windowHeight="15720" tabRatio="815" firstSheet="3" activeTab="17" xr2:uid="{8F9E1841-ACC9-4B94-A5D5-9FDC4FF5793B}"/>
  </bookViews>
  <sheets>
    <sheet name="Exp. Composite Cylinder" sheetId="45" r:id="rId1"/>
    <sheet name="Exp. Cone Bending" sheetId="21" r:id="rId2"/>
    <sheet name="Exp. Kone Axial Compression" sheetId="9" r:id="rId3"/>
    <sheet name="Exp. Cylinder Bending" sheetId="20" r:id="rId4"/>
    <sheet name="Exp. Cylinder Compression (2)" sheetId="23" r:id="rId5"/>
    <sheet name="Exp. Cylinder Compression" sheetId="22" r:id="rId6"/>
    <sheet name="Summary" sheetId="8" r:id="rId7"/>
    <sheet name="v8" sheetId="19" r:id="rId8"/>
    <sheet name="v6" sheetId="15" r:id="rId9"/>
    <sheet name="v4" sheetId="18" r:id="rId10"/>
    <sheet name="v3" sheetId="4" r:id="rId11"/>
    <sheet name="v2" sheetId="38" r:id="rId12"/>
    <sheet name="v1" sheetId="39" r:id="rId13"/>
    <sheet name="v05" sheetId="43" r:id="rId14"/>
    <sheet name="v0" sheetId="35" r:id="rId15"/>
    <sheet name="Range_LRSM" sheetId="11" r:id="rId16"/>
    <sheet name="v1_vs_Z" sheetId="17" r:id="rId17"/>
    <sheet name="Yield" sheetId="44" r:id="rId18"/>
  </sheets>
  <externalReferences>
    <externalReference r:id="rId19"/>
    <externalReference r:id="rId20"/>
    <externalReference r:id="rId21"/>
    <externalReference r:id="rId22"/>
    <externalReference r:id="rId23"/>
  </externalReferences>
  <definedNames>
    <definedName name="_xlchart.v1.0" hidden="1">v1_vs_Z!$A$3:$A$409</definedName>
    <definedName name="_xlchart.v1.1" hidden="1">v1_vs_Z!$AA$3:$AA$409</definedName>
    <definedName name="_xlchart.v1.10" hidden="1">v1_vs_Z!$G$3:$G$409</definedName>
    <definedName name="_xlchart.v1.11" hidden="1">v1_vs_Z!$H$3:$H$409</definedName>
    <definedName name="_xlchart.v1.12" hidden="1">v1_vs_Z!$J$3:$J$409</definedName>
    <definedName name="_xlchart.v1.13" hidden="1">v1_vs_Z!$K$3:$K$409</definedName>
    <definedName name="_xlchart.v1.14" hidden="1">v1_vs_Z!$M$3:$M$409</definedName>
    <definedName name="_xlchart.v1.15" hidden="1">v1_vs_Z!$N$3:$N$409</definedName>
    <definedName name="_xlchart.v1.16" hidden="1">v1_vs_Z!$P$3:$P$409</definedName>
    <definedName name="_xlchart.v1.17" hidden="1">v1_vs_Z!$Q$3:$Q$409</definedName>
    <definedName name="_xlchart.v1.18" hidden="1">v1_vs_Z!$S$3:$S$409</definedName>
    <definedName name="_xlchart.v1.19" hidden="1">v1_vs_Z!$T$3:$T$409</definedName>
    <definedName name="_xlchart.v1.2" hidden="1">v1_vs_Z!$AB$3:$AB$409</definedName>
    <definedName name="_xlchart.v1.20" hidden="1">v1_vs_Z!$W$3:$W$409</definedName>
    <definedName name="_xlchart.v1.21" hidden="1">v1_vs_Z!$X$3:$X$409</definedName>
    <definedName name="_xlchart.v1.3" hidden="1">v1_vs_Z!$AE$3:$AE$409</definedName>
    <definedName name="_xlchart.v1.4" hidden="1">v1_vs_Z!$AF$3:$AF$409</definedName>
    <definedName name="_xlchart.v1.5" hidden="1">v1_vs_Z!$AI$3:$AI$409</definedName>
    <definedName name="_xlchart.v1.6" hidden="1">v1_vs_Z!$AJ$3:$AJ$409</definedName>
    <definedName name="_xlchart.v1.7" hidden="1">v1_vs_Z!$B$3:$B$409</definedName>
    <definedName name="_xlchart.v1.8" hidden="1">v1_vs_Z!$D$3:$D$409</definedName>
    <definedName name="_xlchart.v1.9" hidden="1">v1_vs_Z!$E$3:$E$409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16" i="44" l="1"/>
  <c r="H17" i="44"/>
  <c r="H18" i="44"/>
  <c r="H19" i="44"/>
  <c r="H20" i="44"/>
  <c r="H21" i="44"/>
  <c r="H22" i="44"/>
  <c r="H23" i="44"/>
  <c r="H24" i="44"/>
  <c r="H25" i="44"/>
  <c r="H26" i="44"/>
  <c r="H27" i="44"/>
  <c r="H28" i="44"/>
  <c r="H29" i="44"/>
  <c r="H30" i="44"/>
  <c r="H31" i="44"/>
  <c r="H32" i="44"/>
  <c r="H33" i="44"/>
  <c r="H34" i="44"/>
  <c r="H35" i="44"/>
  <c r="H36" i="44"/>
  <c r="H37" i="44"/>
  <c r="H38" i="44"/>
  <c r="H39" i="44"/>
  <c r="H40" i="44"/>
  <c r="H41" i="44"/>
  <c r="H42" i="44"/>
  <c r="H43" i="44"/>
  <c r="H44" i="44"/>
  <c r="H45" i="44"/>
  <c r="H46" i="44"/>
  <c r="H47" i="44"/>
  <c r="H48" i="44"/>
  <c r="H49" i="44"/>
  <c r="H50" i="44"/>
  <c r="H51" i="44"/>
  <c r="H52" i="44"/>
  <c r="H53" i="44"/>
  <c r="H54" i="44"/>
  <c r="H15" i="44"/>
  <c r="G16" i="44"/>
  <c r="G17" i="44"/>
  <c r="G18" i="44"/>
  <c r="G19" i="44"/>
  <c r="G20" i="44"/>
  <c r="G21" i="44"/>
  <c r="G22" i="44"/>
  <c r="G23" i="44"/>
  <c r="G24" i="44"/>
  <c r="G25" i="44"/>
  <c r="G26" i="44"/>
  <c r="G27" i="44"/>
  <c r="G28" i="44"/>
  <c r="G29" i="44"/>
  <c r="G30" i="44"/>
  <c r="G31" i="44"/>
  <c r="G32" i="44"/>
  <c r="G33" i="44"/>
  <c r="G34" i="44"/>
  <c r="G35" i="44"/>
  <c r="G36" i="44"/>
  <c r="G37" i="44"/>
  <c r="G38" i="44"/>
  <c r="G39" i="44"/>
  <c r="G40" i="44"/>
  <c r="G41" i="44"/>
  <c r="G42" i="44"/>
  <c r="G43" i="44"/>
  <c r="G44" i="44"/>
  <c r="G45" i="44"/>
  <c r="G46" i="44"/>
  <c r="G47" i="44"/>
  <c r="G48" i="44"/>
  <c r="G49" i="44"/>
  <c r="G50" i="44"/>
  <c r="G51" i="44"/>
  <c r="G52" i="44"/>
  <c r="G53" i="44"/>
  <c r="G54" i="44"/>
  <c r="G15" i="44"/>
  <c r="E16" i="44"/>
  <c r="E17" i="44"/>
  <c r="E18" i="44"/>
  <c r="E19" i="44"/>
  <c r="E20" i="44"/>
  <c r="E21" i="44"/>
  <c r="E22" i="44"/>
  <c r="E23" i="44"/>
  <c r="E24" i="44"/>
  <c r="E25" i="44"/>
  <c r="E26" i="44"/>
  <c r="E27" i="44"/>
  <c r="E28" i="44"/>
  <c r="E29" i="44"/>
  <c r="E30" i="44"/>
  <c r="E31" i="44"/>
  <c r="E32" i="44"/>
  <c r="E33" i="44"/>
  <c r="E34" i="44"/>
  <c r="E35" i="44"/>
  <c r="E36" i="44"/>
  <c r="E37" i="44"/>
  <c r="E38" i="44"/>
  <c r="E39" i="44"/>
  <c r="E40" i="44"/>
  <c r="E41" i="44"/>
  <c r="E42" i="44"/>
  <c r="E43" i="44"/>
  <c r="E44" i="44"/>
  <c r="E45" i="44"/>
  <c r="E46" i="44"/>
  <c r="E47" i="44"/>
  <c r="E48" i="44"/>
  <c r="E49" i="44"/>
  <c r="E50" i="44"/>
  <c r="E51" i="44"/>
  <c r="E52" i="44"/>
  <c r="E53" i="44"/>
  <c r="E54" i="44"/>
  <c r="E15" i="44"/>
  <c r="F15" i="44"/>
  <c r="F14" i="44"/>
  <c r="G5" i="44"/>
  <c r="O7" i="44"/>
  <c r="O8" i="44"/>
  <c r="O9" i="44"/>
  <c r="O10" i="44"/>
  <c r="S6" i="9" l="1"/>
  <c r="X4" i="9"/>
  <c r="J1" i="9"/>
  <c r="Q1" i="9"/>
  <c r="K3" i="9"/>
  <c r="L3" i="9" l="1"/>
  <c r="M3" i="9" s="1"/>
  <c r="J3" i="9"/>
  <c r="BN37" i="8"/>
  <c r="BN38" i="8"/>
  <c r="BN36" i="8"/>
  <c r="K2" i="45"/>
  <c r="K3" i="45"/>
  <c r="K4" i="45"/>
  <c r="K5" i="45"/>
  <c r="K6" i="45"/>
  <c r="K7" i="45"/>
  <c r="K8" i="45"/>
  <c r="K9" i="45"/>
  <c r="K10" i="45"/>
  <c r="K11" i="45"/>
  <c r="K12" i="45"/>
  <c r="K13" i="45"/>
  <c r="K14" i="45"/>
  <c r="K15" i="45"/>
  <c r="K16" i="45"/>
  <c r="K17" i="45"/>
  <c r="K18" i="45"/>
  <c r="K19" i="45"/>
  <c r="K20" i="45"/>
  <c r="K21" i="45"/>
  <c r="K22" i="45"/>
  <c r="K23" i="45"/>
  <c r="K24" i="45"/>
  <c r="K25" i="45"/>
  <c r="K26" i="45"/>
  <c r="K27" i="45"/>
  <c r="K28" i="45"/>
  <c r="K29" i="45"/>
  <c r="K30" i="45"/>
  <c r="K31" i="45"/>
  <c r="K32" i="45"/>
  <c r="K33" i="45"/>
  <c r="K34" i="45"/>
  <c r="K35" i="45"/>
  <c r="K36" i="45"/>
  <c r="K37" i="45"/>
  <c r="K38" i="45"/>
  <c r="K39" i="45"/>
  <c r="K40" i="45"/>
  <c r="K41" i="45"/>
  <c r="K42" i="45"/>
  <c r="K43" i="45"/>
  <c r="K44" i="45"/>
  <c r="K45" i="45"/>
  <c r="K46" i="45"/>
  <c r="K47" i="45"/>
  <c r="K48" i="45"/>
  <c r="K49" i="45"/>
  <c r="K50" i="45"/>
  <c r="K51" i="45"/>
  <c r="K52" i="45"/>
  <c r="K53" i="45"/>
  <c r="K54" i="45"/>
  <c r="K55" i="45"/>
  <c r="K56" i="45"/>
  <c r="K57" i="45"/>
  <c r="K58" i="45"/>
  <c r="K59" i="45"/>
  <c r="K60" i="45"/>
  <c r="K61" i="45"/>
  <c r="K62" i="45"/>
  <c r="K63" i="45"/>
  <c r="K64" i="45"/>
  <c r="K65" i="45"/>
  <c r="K66" i="45"/>
  <c r="K67" i="45"/>
  <c r="K68" i="45"/>
  <c r="K69" i="45"/>
  <c r="K70" i="45"/>
  <c r="K71" i="45"/>
  <c r="K72" i="45"/>
  <c r="K73" i="45"/>
  <c r="K74" i="45"/>
  <c r="K75" i="45"/>
  <c r="K76" i="45"/>
  <c r="K77" i="45"/>
  <c r="K78" i="45"/>
  <c r="K79" i="45"/>
  <c r="K80" i="45"/>
  <c r="K81" i="45"/>
  <c r="K82" i="45"/>
  <c r="K83" i="45"/>
  <c r="K84" i="45"/>
  <c r="K85" i="45"/>
  <c r="K86" i="45"/>
  <c r="K87" i="45"/>
  <c r="K88" i="45"/>
  <c r="K89" i="45"/>
  <c r="K90" i="45"/>
  <c r="K91" i="45"/>
  <c r="K92" i="45"/>
  <c r="K93" i="45"/>
  <c r="K94" i="45"/>
  <c r="K95" i="45"/>
  <c r="K96" i="45"/>
  <c r="K97" i="45"/>
  <c r="K98" i="45"/>
  <c r="K99" i="45"/>
  <c r="K100" i="45"/>
  <c r="K101" i="45"/>
  <c r="K102" i="45"/>
  <c r="K103" i="45"/>
  <c r="K104" i="45"/>
  <c r="K105" i="45"/>
  <c r="K106" i="45"/>
  <c r="K107" i="45"/>
  <c r="K108" i="45"/>
  <c r="K109" i="45"/>
  <c r="K110" i="45"/>
  <c r="K111" i="45"/>
  <c r="K112" i="45"/>
  <c r="K113" i="45"/>
  <c r="K114" i="45"/>
  <c r="K115" i="45"/>
  <c r="K116" i="45"/>
  <c r="K117" i="45"/>
  <c r="K118" i="45"/>
  <c r="K119" i="45"/>
  <c r="K120" i="45"/>
  <c r="K121" i="45"/>
  <c r="K122" i="45"/>
  <c r="K123" i="45"/>
  <c r="K124" i="45"/>
  <c r="K125" i="45"/>
  <c r="K126" i="45"/>
  <c r="K127" i="45"/>
  <c r="K128" i="45"/>
  <c r="K129" i="45"/>
  <c r="K130" i="45"/>
  <c r="K131" i="45"/>
  <c r="K132" i="45"/>
  <c r="K133" i="45"/>
  <c r="K134" i="45"/>
  <c r="K135" i="45"/>
  <c r="K136" i="45"/>
  <c r="K137" i="45"/>
  <c r="K138" i="45"/>
  <c r="K139" i="45"/>
  <c r="K140" i="45"/>
  <c r="K141" i="45"/>
  <c r="K142" i="45"/>
  <c r="K143" i="45"/>
  <c r="K144" i="45"/>
  <c r="K145" i="45"/>
  <c r="K146" i="45"/>
  <c r="K147" i="45"/>
  <c r="K148" i="45"/>
  <c r="K149" i="45"/>
  <c r="K150" i="45"/>
  <c r="K151" i="45"/>
  <c r="K152" i="45"/>
  <c r="K153" i="45"/>
  <c r="K154" i="45"/>
  <c r="K155" i="45"/>
  <c r="K156" i="45"/>
  <c r="K157" i="45"/>
  <c r="K158" i="45"/>
  <c r="K159" i="45"/>
  <c r="K160" i="45"/>
  <c r="K161" i="45"/>
  <c r="K162" i="45"/>
  <c r="K163" i="45"/>
  <c r="K164" i="45"/>
  <c r="K165" i="45"/>
  <c r="K166" i="45"/>
  <c r="K167" i="45"/>
  <c r="K168" i="45"/>
  <c r="K169" i="45"/>
  <c r="K170" i="45"/>
  <c r="K171" i="45"/>
  <c r="K172" i="45"/>
  <c r="K173" i="45"/>
  <c r="K174" i="45"/>
  <c r="K175" i="45"/>
  <c r="K176" i="45"/>
  <c r="K177" i="45"/>
  <c r="K178" i="45"/>
  <c r="K179" i="45"/>
  <c r="K180" i="45"/>
  <c r="K181" i="45"/>
  <c r="K182" i="45"/>
  <c r="K183" i="45"/>
  <c r="K184" i="45"/>
  <c r="K185" i="45"/>
  <c r="K186" i="45"/>
  <c r="K187" i="45"/>
  <c r="K188" i="45"/>
  <c r="K189" i="45"/>
  <c r="K190" i="45"/>
  <c r="K191" i="45"/>
  <c r="K192" i="45"/>
  <c r="K193" i="45"/>
  <c r="K194" i="45"/>
  <c r="K195" i="45"/>
  <c r="K196" i="45"/>
  <c r="K197" i="45"/>
  <c r="K198" i="45"/>
  <c r="K199" i="45"/>
  <c r="K200" i="45"/>
  <c r="K201" i="45"/>
  <c r="K202" i="45"/>
  <c r="K203" i="45"/>
  <c r="K204" i="45"/>
  <c r="K205" i="45"/>
  <c r="K206" i="45"/>
  <c r="K207" i="45"/>
  <c r="K208" i="45"/>
  <c r="K209" i="45"/>
  <c r="K210" i="45"/>
  <c r="K211" i="45"/>
  <c r="K212" i="45"/>
  <c r="K213" i="45"/>
  <c r="K214" i="45"/>
  <c r="K215" i="45"/>
  <c r="K216" i="45"/>
  <c r="K217" i="45"/>
  <c r="K218" i="45"/>
  <c r="K219" i="45"/>
  <c r="K220" i="45"/>
  <c r="K221" i="45"/>
  <c r="K222" i="45"/>
  <c r="K1" i="45"/>
  <c r="V199" i="45"/>
  <c r="V200" i="45"/>
  <c r="V201" i="45"/>
  <c r="V202" i="45"/>
  <c r="V203" i="45"/>
  <c r="V204" i="45"/>
  <c r="V205" i="45"/>
  <c r="V206" i="45"/>
  <c r="V207" i="45"/>
  <c r="V208" i="45"/>
  <c r="V209" i="45"/>
  <c r="V210" i="45"/>
  <c r="V211" i="45"/>
  <c r="V212" i="45"/>
  <c r="V213" i="45"/>
  <c r="V214" i="45"/>
  <c r="V215" i="45"/>
  <c r="V216" i="45"/>
  <c r="V217" i="45"/>
  <c r="V218" i="45"/>
  <c r="V219" i="45"/>
  <c r="V220" i="45"/>
  <c r="V221" i="45"/>
  <c r="V222" i="45"/>
  <c r="V126" i="45"/>
  <c r="V127" i="45"/>
  <c r="V128" i="45"/>
  <c r="V129" i="45"/>
  <c r="V130" i="45"/>
  <c r="V131" i="45"/>
  <c r="V132" i="45"/>
  <c r="V133" i="45"/>
  <c r="V134" i="45"/>
  <c r="V135" i="45"/>
  <c r="V136" i="45"/>
  <c r="V137" i="45"/>
  <c r="V138" i="45"/>
  <c r="V139" i="45"/>
  <c r="V140" i="45"/>
  <c r="V141" i="45"/>
  <c r="V142" i="45"/>
  <c r="V143" i="45"/>
  <c r="V144" i="45"/>
  <c r="V145" i="45"/>
  <c r="V146" i="45"/>
  <c r="V147" i="45"/>
  <c r="V148" i="45"/>
  <c r="V149" i="45"/>
  <c r="V150" i="45"/>
  <c r="V151" i="45"/>
  <c r="V152" i="45"/>
  <c r="V153" i="45"/>
  <c r="V154" i="45"/>
  <c r="V155" i="45"/>
  <c r="V156" i="45"/>
  <c r="V157" i="45"/>
  <c r="V158" i="45"/>
  <c r="V159" i="45"/>
  <c r="V160" i="45"/>
  <c r="V161" i="45"/>
  <c r="V162" i="45"/>
  <c r="V163" i="45"/>
  <c r="V164" i="45"/>
  <c r="V165" i="45"/>
  <c r="V166" i="45"/>
  <c r="V167" i="45"/>
  <c r="V168" i="45"/>
  <c r="V169" i="45"/>
  <c r="V170" i="45"/>
  <c r="V171" i="45"/>
  <c r="V172" i="45"/>
  <c r="V173" i="45"/>
  <c r="V174" i="45"/>
  <c r="V175" i="45"/>
  <c r="V176" i="45"/>
  <c r="V177" i="45"/>
  <c r="V178" i="45"/>
  <c r="V179" i="45"/>
  <c r="V180" i="45"/>
  <c r="V181" i="45"/>
  <c r="V182" i="45"/>
  <c r="V183" i="45"/>
  <c r="V184" i="45"/>
  <c r="V185" i="45"/>
  <c r="V186" i="45"/>
  <c r="V187" i="45"/>
  <c r="V188" i="45"/>
  <c r="V189" i="45"/>
  <c r="V190" i="45"/>
  <c r="V191" i="45"/>
  <c r="V192" i="45"/>
  <c r="V193" i="45"/>
  <c r="V194" i="45"/>
  <c r="V195" i="45"/>
  <c r="V196" i="45"/>
  <c r="V197" i="45"/>
  <c r="V198" i="45"/>
  <c r="V2" i="45"/>
  <c r="V3" i="45"/>
  <c r="V4" i="45"/>
  <c r="V5" i="45"/>
  <c r="V6" i="45"/>
  <c r="V7" i="45"/>
  <c r="V8" i="45"/>
  <c r="V9" i="45"/>
  <c r="V10" i="45"/>
  <c r="V11" i="45"/>
  <c r="V12" i="45"/>
  <c r="V13" i="45"/>
  <c r="V14" i="45"/>
  <c r="V15" i="45"/>
  <c r="V16" i="45"/>
  <c r="V17" i="45"/>
  <c r="V18" i="45"/>
  <c r="V19" i="45"/>
  <c r="V20" i="45"/>
  <c r="V21" i="45"/>
  <c r="V22" i="45"/>
  <c r="V23" i="45"/>
  <c r="V24" i="45"/>
  <c r="V25" i="45"/>
  <c r="V26" i="45"/>
  <c r="V27" i="45"/>
  <c r="V28" i="45"/>
  <c r="V29" i="45"/>
  <c r="V30" i="45"/>
  <c r="V31" i="45"/>
  <c r="V32" i="45"/>
  <c r="V33" i="45"/>
  <c r="V34" i="45"/>
  <c r="V35" i="45"/>
  <c r="V36" i="45"/>
  <c r="V37" i="45"/>
  <c r="V38" i="45"/>
  <c r="V39" i="45"/>
  <c r="V40" i="45"/>
  <c r="V41" i="45"/>
  <c r="V42" i="45"/>
  <c r="V43" i="45"/>
  <c r="V44" i="45"/>
  <c r="V45" i="45"/>
  <c r="V46" i="45"/>
  <c r="V47" i="45"/>
  <c r="V48" i="45"/>
  <c r="V49" i="45"/>
  <c r="V50" i="45"/>
  <c r="V51" i="45"/>
  <c r="V52" i="45"/>
  <c r="V53" i="45"/>
  <c r="V54" i="45"/>
  <c r="V55" i="45"/>
  <c r="V56" i="45"/>
  <c r="V57" i="45"/>
  <c r="V58" i="45"/>
  <c r="V59" i="45"/>
  <c r="V60" i="45"/>
  <c r="V61" i="45"/>
  <c r="V62" i="45"/>
  <c r="V63" i="45"/>
  <c r="V64" i="45"/>
  <c r="V65" i="45"/>
  <c r="V66" i="45"/>
  <c r="V67" i="45"/>
  <c r="V68" i="45"/>
  <c r="V69" i="45"/>
  <c r="V70" i="45"/>
  <c r="V71" i="45"/>
  <c r="V72" i="45"/>
  <c r="V73" i="45"/>
  <c r="V74" i="45"/>
  <c r="V75" i="45"/>
  <c r="V76" i="45"/>
  <c r="V77" i="45"/>
  <c r="V78" i="45"/>
  <c r="V79" i="45"/>
  <c r="V80" i="45"/>
  <c r="V81" i="45"/>
  <c r="V82" i="45"/>
  <c r="V83" i="45"/>
  <c r="V84" i="45"/>
  <c r="V85" i="45"/>
  <c r="V86" i="45"/>
  <c r="V87" i="45"/>
  <c r="V88" i="45"/>
  <c r="V89" i="45"/>
  <c r="V90" i="45"/>
  <c r="V91" i="45"/>
  <c r="V92" i="45"/>
  <c r="V93" i="45"/>
  <c r="V94" i="45"/>
  <c r="V95" i="45"/>
  <c r="V96" i="45"/>
  <c r="V97" i="45"/>
  <c r="V98" i="45"/>
  <c r="V99" i="45"/>
  <c r="V100" i="45"/>
  <c r="V101" i="45"/>
  <c r="V102" i="45"/>
  <c r="V103" i="45"/>
  <c r="V104" i="45"/>
  <c r="V105" i="45"/>
  <c r="V106" i="45"/>
  <c r="V107" i="45"/>
  <c r="V108" i="45"/>
  <c r="V109" i="45"/>
  <c r="V110" i="45"/>
  <c r="V111" i="45"/>
  <c r="V112" i="45"/>
  <c r="V113" i="45"/>
  <c r="V114" i="45"/>
  <c r="V115" i="45"/>
  <c r="V116" i="45"/>
  <c r="V117" i="45"/>
  <c r="V118" i="45"/>
  <c r="V119" i="45"/>
  <c r="V120" i="45"/>
  <c r="V121" i="45"/>
  <c r="V122" i="45"/>
  <c r="V123" i="45"/>
  <c r="V124" i="45"/>
  <c r="V125" i="45"/>
  <c r="V1" i="45"/>
  <c r="Y16" i="44"/>
  <c r="Y15" i="44"/>
  <c r="AB14" i="44"/>
  <c r="Y14" i="44"/>
  <c r="Y10" i="44"/>
  <c r="Y12" i="44" s="1"/>
  <c r="AC9" i="44"/>
  <c r="E9" i="44"/>
  <c r="G9" i="44" s="1"/>
  <c r="E8" i="44"/>
  <c r="G8" i="44" s="1"/>
  <c r="E7" i="44"/>
  <c r="G7" i="44" s="1"/>
  <c r="E6" i="44"/>
  <c r="G6" i="44" s="1"/>
  <c r="E5" i="44"/>
  <c r="AC4" i="44"/>
  <c r="AC5" i="44" s="1"/>
  <c r="AC3" i="44"/>
  <c r="AC2" i="44"/>
  <c r="P150" i="11"/>
  <c r="O150" i="11"/>
  <c r="P131" i="11"/>
  <c r="O131" i="11"/>
  <c r="P114" i="11"/>
  <c r="O114" i="11"/>
  <c r="P98" i="11"/>
  <c r="O98" i="11"/>
  <c r="P80" i="11"/>
  <c r="O80" i="11"/>
  <c r="P63" i="11"/>
  <c r="O63" i="11"/>
  <c r="P48" i="11"/>
  <c r="O48" i="11"/>
  <c r="P32" i="11"/>
  <c r="O32" i="11"/>
  <c r="P16" i="11"/>
  <c r="O16" i="11"/>
  <c r="P4" i="11"/>
  <c r="O4" i="11"/>
  <c r="Z14" i="22"/>
  <c r="X14" i="22"/>
  <c r="W14" i="22"/>
  <c r="V14" i="22"/>
  <c r="U14" i="22"/>
  <c r="Z13" i="22"/>
  <c r="X13" i="22"/>
  <c r="W13" i="22"/>
  <c r="V13" i="22"/>
  <c r="U13" i="22"/>
  <c r="Z12" i="22"/>
  <c r="X12" i="22"/>
  <c r="W12" i="22"/>
  <c r="V12" i="22"/>
  <c r="U12" i="22"/>
  <c r="Z11" i="22"/>
  <c r="X11" i="22"/>
  <c r="W11" i="22"/>
  <c r="V11" i="22"/>
  <c r="U11" i="22"/>
  <c r="Z10" i="22"/>
  <c r="X10" i="22"/>
  <c r="W10" i="22"/>
  <c r="V10" i="22"/>
  <c r="U10" i="22"/>
  <c r="Z9" i="22"/>
  <c r="X9" i="22"/>
  <c r="W9" i="22"/>
  <c r="V9" i="22"/>
  <c r="U9" i="22"/>
  <c r="Z8" i="22"/>
  <c r="X8" i="22"/>
  <c r="W8" i="22"/>
  <c r="V8" i="22"/>
  <c r="U8" i="22"/>
  <c r="Z7" i="22"/>
  <c r="X7" i="22"/>
  <c r="W7" i="22"/>
  <c r="V7" i="22"/>
  <c r="U7" i="22"/>
  <c r="Z6" i="22"/>
  <c r="X6" i="22"/>
  <c r="W6" i="22"/>
  <c r="V6" i="22"/>
  <c r="U6" i="22"/>
  <c r="Z5" i="22"/>
  <c r="X5" i="22"/>
  <c r="W5" i="22"/>
  <c r="V5" i="22"/>
  <c r="U5" i="22"/>
  <c r="Z4" i="22"/>
  <c r="X4" i="22"/>
  <c r="W4" i="22"/>
  <c r="V4" i="22"/>
  <c r="U4" i="22"/>
  <c r="Z14" i="23"/>
  <c r="X14" i="23"/>
  <c r="W14" i="23"/>
  <c r="V14" i="23"/>
  <c r="U14" i="23"/>
  <c r="Z13" i="23"/>
  <c r="X13" i="23"/>
  <c r="W13" i="23"/>
  <c r="V13" i="23"/>
  <c r="U13" i="23"/>
  <c r="Z12" i="23"/>
  <c r="X12" i="23"/>
  <c r="W12" i="23"/>
  <c r="V12" i="23"/>
  <c r="U12" i="23"/>
  <c r="Z11" i="23"/>
  <c r="X11" i="23"/>
  <c r="W11" i="23"/>
  <c r="V11" i="23"/>
  <c r="U11" i="23"/>
  <c r="Z10" i="23"/>
  <c r="X10" i="23"/>
  <c r="W10" i="23"/>
  <c r="V10" i="23"/>
  <c r="U10" i="23"/>
  <c r="Z9" i="23"/>
  <c r="X9" i="23"/>
  <c r="W9" i="23"/>
  <c r="V9" i="23"/>
  <c r="U9" i="23"/>
  <c r="Z8" i="23"/>
  <c r="X8" i="23"/>
  <c r="W8" i="23"/>
  <c r="V8" i="23"/>
  <c r="U8" i="23"/>
  <c r="Z7" i="23"/>
  <c r="X7" i="23"/>
  <c r="W7" i="23"/>
  <c r="V7" i="23"/>
  <c r="U7" i="23"/>
  <c r="Z6" i="23"/>
  <c r="X6" i="23"/>
  <c r="W6" i="23"/>
  <c r="V6" i="23"/>
  <c r="U6" i="23"/>
  <c r="Z5" i="23"/>
  <c r="X5" i="23"/>
  <c r="W5" i="23"/>
  <c r="V5" i="23"/>
  <c r="U5" i="23"/>
  <c r="Z4" i="23"/>
  <c r="X4" i="23"/>
  <c r="W4" i="23"/>
  <c r="V4" i="23"/>
  <c r="U4" i="23"/>
  <c r="Z14" i="20"/>
  <c r="X14" i="20"/>
  <c r="W14" i="20"/>
  <c r="V14" i="20"/>
  <c r="U14" i="20"/>
  <c r="Z13" i="20"/>
  <c r="X13" i="20"/>
  <c r="W13" i="20"/>
  <c r="V13" i="20"/>
  <c r="U13" i="20"/>
  <c r="Z12" i="20"/>
  <c r="X12" i="20"/>
  <c r="W12" i="20"/>
  <c r="V12" i="20"/>
  <c r="U12" i="20"/>
  <c r="Z11" i="20"/>
  <c r="X11" i="20"/>
  <c r="W11" i="20"/>
  <c r="V11" i="20"/>
  <c r="U11" i="20"/>
  <c r="Z10" i="20"/>
  <c r="X10" i="20"/>
  <c r="W10" i="20"/>
  <c r="V10" i="20"/>
  <c r="U10" i="20"/>
  <c r="Z9" i="20"/>
  <c r="X9" i="20"/>
  <c r="W9" i="20"/>
  <c r="V9" i="20"/>
  <c r="U9" i="20"/>
  <c r="Z8" i="20"/>
  <c r="X8" i="20"/>
  <c r="W8" i="20"/>
  <c r="V8" i="20"/>
  <c r="U8" i="20"/>
  <c r="Z7" i="20"/>
  <c r="X7" i="20"/>
  <c r="W7" i="20"/>
  <c r="V7" i="20"/>
  <c r="U7" i="20"/>
  <c r="Z6" i="20"/>
  <c r="X6" i="20"/>
  <c r="W6" i="20"/>
  <c r="V6" i="20"/>
  <c r="U6" i="20"/>
  <c r="Z5" i="20"/>
  <c r="X5" i="20"/>
  <c r="W5" i="20"/>
  <c r="V5" i="20"/>
  <c r="U5" i="20"/>
  <c r="Z4" i="20"/>
  <c r="X4" i="20"/>
  <c r="W4" i="20"/>
  <c r="V4" i="20"/>
  <c r="U4" i="20"/>
  <c r="O136" i="9"/>
  <c r="K136" i="9"/>
  <c r="L136" i="9" s="1"/>
  <c r="J136" i="9"/>
  <c r="Q136" i="9" s="1"/>
  <c r="O135" i="9"/>
  <c r="K135" i="9"/>
  <c r="L135" i="9" s="1"/>
  <c r="J135" i="9"/>
  <c r="Q135" i="9" s="1"/>
  <c r="O134" i="9"/>
  <c r="K134" i="9"/>
  <c r="L134" i="9" s="1"/>
  <c r="J134" i="9"/>
  <c r="Q134" i="9" s="1"/>
  <c r="O133" i="9"/>
  <c r="K133" i="9"/>
  <c r="L133" i="9" s="1"/>
  <c r="J133" i="9"/>
  <c r="Q133" i="9" s="1"/>
  <c r="O132" i="9"/>
  <c r="K132" i="9"/>
  <c r="L132" i="9" s="1"/>
  <c r="J132" i="9"/>
  <c r="Q132" i="9" s="1"/>
  <c r="O131" i="9"/>
  <c r="K131" i="9"/>
  <c r="L131" i="9" s="1"/>
  <c r="J131" i="9"/>
  <c r="Q131" i="9" s="1"/>
  <c r="O130" i="9"/>
  <c r="K130" i="9"/>
  <c r="L130" i="9" s="1"/>
  <c r="J130" i="9"/>
  <c r="Q130" i="9" s="1"/>
  <c r="O129" i="9"/>
  <c r="K129" i="9"/>
  <c r="L129" i="9" s="1"/>
  <c r="J129" i="9"/>
  <c r="Q129" i="9" s="1"/>
  <c r="O128" i="9"/>
  <c r="K128" i="9"/>
  <c r="L128" i="9" s="1"/>
  <c r="J128" i="9"/>
  <c r="Q128" i="9" s="1"/>
  <c r="O127" i="9"/>
  <c r="K127" i="9"/>
  <c r="L127" i="9" s="1"/>
  <c r="J127" i="9"/>
  <c r="Q127" i="9" s="1"/>
  <c r="O126" i="9"/>
  <c r="K126" i="9"/>
  <c r="L126" i="9" s="1"/>
  <c r="J126" i="9"/>
  <c r="Q126" i="9" s="1"/>
  <c r="O125" i="9"/>
  <c r="K125" i="9"/>
  <c r="L125" i="9" s="1"/>
  <c r="J125" i="9"/>
  <c r="Q125" i="9" s="1"/>
  <c r="O124" i="9"/>
  <c r="K124" i="9"/>
  <c r="L124" i="9" s="1"/>
  <c r="J124" i="9"/>
  <c r="Q124" i="9" s="1"/>
  <c r="O123" i="9"/>
  <c r="K123" i="9"/>
  <c r="L123" i="9" s="1"/>
  <c r="J123" i="9"/>
  <c r="Q123" i="9" s="1"/>
  <c r="O122" i="9"/>
  <c r="K122" i="9"/>
  <c r="L122" i="9" s="1"/>
  <c r="J122" i="9"/>
  <c r="Q122" i="9" s="1"/>
  <c r="O121" i="9"/>
  <c r="K121" i="9"/>
  <c r="L121" i="9" s="1"/>
  <c r="J121" i="9"/>
  <c r="Q121" i="9" s="1"/>
  <c r="O120" i="9"/>
  <c r="K120" i="9"/>
  <c r="L120" i="9" s="1"/>
  <c r="J120" i="9"/>
  <c r="Q120" i="9" s="1"/>
  <c r="O119" i="9"/>
  <c r="K119" i="9"/>
  <c r="L119" i="9" s="1"/>
  <c r="J119" i="9"/>
  <c r="Q119" i="9" s="1"/>
  <c r="O118" i="9"/>
  <c r="K118" i="9"/>
  <c r="L118" i="9" s="1"/>
  <c r="J118" i="9"/>
  <c r="Q118" i="9" s="1"/>
  <c r="O117" i="9"/>
  <c r="K117" i="9"/>
  <c r="L117" i="9" s="1"/>
  <c r="J117" i="9"/>
  <c r="Q117" i="9" s="1"/>
  <c r="O116" i="9"/>
  <c r="K116" i="9"/>
  <c r="L116" i="9" s="1"/>
  <c r="J116" i="9"/>
  <c r="Q116" i="9" s="1"/>
  <c r="O115" i="9"/>
  <c r="K115" i="9"/>
  <c r="L115" i="9" s="1"/>
  <c r="J115" i="9"/>
  <c r="Q115" i="9" s="1"/>
  <c r="O114" i="9"/>
  <c r="K114" i="9"/>
  <c r="L114" i="9" s="1"/>
  <c r="J114" i="9"/>
  <c r="Q114" i="9" s="1"/>
  <c r="O113" i="9"/>
  <c r="K113" i="9"/>
  <c r="L113" i="9" s="1"/>
  <c r="J113" i="9"/>
  <c r="Q113" i="9" s="1"/>
  <c r="O112" i="9"/>
  <c r="K112" i="9"/>
  <c r="L112" i="9" s="1"/>
  <c r="J112" i="9"/>
  <c r="Q112" i="9" s="1"/>
  <c r="O111" i="9"/>
  <c r="K111" i="9"/>
  <c r="L111" i="9" s="1"/>
  <c r="J111" i="9"/>
  <c r="Q111" i="9" s="1"/>
  <c r="O110" i="9"/>
  <c r="K110" i="9"/>
  <c r="L110" i="9" s="1"/>
  <c r="J110" i="9"/>
  <c r="Q110" i="9" s="1"/>
  <c r="O109" i="9"/>
  <c r="K109" i="9"/>
  <c r="L109" i="9" s="1"/>
  <c r="J109" i="9"/>
  <c r="Q109" i="9" s="1"/>
  <c r="O108" i="9"/>
  <c r="K108" i="9"/>
  <c r="L108" i="9" s="1"/>
  <c r="J108" i="9"/>
  <c r="Q108" i="9" s="1"/>
  <c r="O107" i="9"/>
  <c r="K107" i="9"/>
  <c r="L107" i="9" s="1"/>
  <c r="J107" i="9"/>
  <c r="Q107" i="9" s="1"/>
  <c r="O106" i="9"/>
  <c r="K106" i="9"/>
  <c r="L106" i="9" s="1"/>
  <c r="J106" i="9"/>
  <c r="Q106" i="9" s="1"/>
  <c r="O105" i="9"/>
  <c r="K105" i="9"/>
  <c r="L105" i="9" s="1"/>
  <c r="J105" i="9"/>
  <c r="Q105" i="9" s="1"/>
  <c r="O104" i="9"/>
  <c r="K104" i="9"/>
  <c r="L104" i="9" s="1"/>
  <c r="J104" i="9"/>
  <c r="Q104" i="9" s="1"/>
  <c r="O103" i="9"/>
  <c r="K103" i="9"/>
  <c r="L103" i="9" s="1"/>
  <c r="J103" i="9"/>
  <c r="Q103" i="9" s="1"/>
  <c r="O102" i="9"/>
  <c r="K102" i="9"/>
  <c r="L102" i="9" s="1"/>
  <c r="J102" i="9"/>
  <c r="Q102" i="9" s="1"/>
  <c r="O101" i="9"/>
  <c r="K101" i="9"/>
  <c r="L101" i="9" s="1"/>
  <c r="J101" i="9"/>
  <c r="Q101" i="9" s="1"/>
  <c r="O100" i="9"/>
  <c r="K100" i="9"/>
  <c r="L100" i="9" s="1"/>
  <c r="J100" i="9"/>
  <c r="Q100" i="9" s="1"/>
  <c r="O99" i="9"/>
  <c r="K99" i="9"/>
  <c r="L99" i="9" s="1"/>
  <c r="J99" i="9"/>
  <c r="Q99" i="9" s="1"/>
  <c r="O98" i="9"/>
  <c r="K98" i="9"/>
  <c r="L98" i="9" s="1"/>
  <c r="J98" i="9"/>
  <c r="Q98" i="9" s="1"/>
  <c r="O97" i="9"/>
  <c r="K97" i="9"/>
  <c r="L97" i="9" s="1"/>
  <c r="J97" i="9"/>
  <c r="Q97" i="9" s="1"/>
  <c r="O96" i="9"/>
  <c r="K96" i="9"/>
  <c r="L96" i="9" s="1"/>
  <c r="J96" i="9"/>
  <c r="Q96" i="9" s="1"/>
  <c r="O95" i="9"/>
  <c r="K95" i="9"/>
  <c r="L95" i="9" s="1"/>
  <c r="J95" i="9"/>
  <c r="Q95" i="9" s="1"/>
  <c r="O94" i="9"/>
  <c r="K94" i="9"/>
  <c r="L94" i="9" s="1"/>
  <c r="J94" i="9"/>
  <c r="Q94" i="9" s="1"/>
  <c r="O93" i="9"/>
  <c r="K93" i="9"/>
  <c r="L93" i="9" s="1"/>
  <c r="J93" i="9"/>
  <c r="Q93" i="9" s="1"/>
  <c r="O92" i="9"/>
  <c r="K92" i="9"/>
  <c r="L92" i="9" s="1"/>
  <c r="J92" i="9"/>
  <c r="Q92" i="9" s="1"/>
  <c r="O91" i="9"/>
  <c r="K91" i="9"/>
  <c r="L91" i="9" s="1"/>
  <c r="J91" i="9"/>
  <c r="Q91" i="9" s="1"/>
  <c r="O90" i="9"/>
  <c r="K90" i="9"/>
  <c r="L90" i="9" s="1"/>
  <c r="J90" i="9"/>
  <c r="Q90" i="9" s="1"/>
  <c r="O89" i="9"/>
  <c r="K89" i="9"/>
  <c r="L89" i="9" s="1"/>
  <c r="J89" i="9"/>
  <c r="Q89" i="9" s="1"/>
  <c r="O88" i="9"/>
  <c r="K88" i="9"/>
  <c r="L88" i="9" s="1"/>
  <c r="J88" i="9"/>
  <c r="Q88" i="9" s="1"/>
  <c r="O87" i="9"/>
  <c r="K87" i="9"/>
  <c r="L87" i="9" s="1"/>
  <c r="J87" i="9"/>
  <c r="Q87" i="9" s="1"/>
  <c r="O86" i="9"/>
  <c r="K86" i="9"/>
  <c r="L86" i="9" s="1"/>
  <c r="J86" i="9"/>
  <c r="Q86" i="9" s="1"/>
  <c r="O85" i="9"/>
  <c r="K85" i="9"/>
  <c r="L85" i="9" s="1"/>
  <c r="J85" i="9"/>
  <c r="Q85" i="9" s="1"/>
  <c r="O84" i="9"/>
  <c r="K84" i="9"/>
  <c r="L84" i="9" s="1"/>
  <c r="J84" i="9"/>
  <c r="Q84" i="9" s="1"/>
  <c r="O83" i="9"/>
  <c r="K83" i="9"/>
  <c r="L83" i="9" s="1"/>
  <c r="J83" i="9"/>
  <c r="Q83" i="9" s="1"/>
  <c r="O82" i="9"/>
  <c r="K82" i="9"/>
  <c r="L82" i="9" s="1"/>
  <c r="J82" i="9"/>
  <c r="Q82" i="9" s="1"/>
  <c r="O81" i="9"/>
  <c r="K81" i="9"/>
  <c r="L81" i="9" s="1"/>
  <c r="J81" i="9"/>
  <c r="Q81" i="9" s="1"/>
  <c r="O80" i="9"/>
  <c r="K80" i="9"/>
  <c r="L80" i="9" s="1"/>
  <c r="J80" i="9"/>
  <c r="Q80" i="9" s="1"/>
  <c r="O79" i="9"/>
  <c r="K79" i="9"/>
  <c r="L79" i="9" s="1"/>
  <c r="J79" i="9"/>
  <c r="Q79" i="9" s="1"/>
  <c r="O78" i="9"/>
  <c r="K78" i="9"/>
  <c r="L78" i="9" s="1"/>
  <c r="J78" i="9"/>
  <c r="Q78" i="9" s="1"/>
  <c r="O77" i="9"/>
  <c r="K77" i="9"/>
  <c r="L77" i="9" s="1"/>
  <c r="J77" i="9"/>
  <c r="Q77" i="9" s="1"/>
  <c r="O76" i="9"/>
  <c r="K76" i="9"/>
  <c r="L76" i="9" s="1"/>
  <c r="J76" i="9"/>
  <c r="Q76" i="9" s="1"/>
  <c r="O75" i="9"/>
  <c r="K75" i="9"/>
  <c r="L75" i="9" s="1"/>
  <c r="J75" i="9"/>
  <c r="Q75" i="9" s="1"/>
  <c r="O74" i="9"/>
  <c r="K74" i="9"/>
  <c r="L74" i="9" s="1"/>
  <c r="J74" i="9"/>
  <c r="Q74" i="9" s="1"/>
  <c r="O73" i="9"/>
  <c r="K73" i="9"/>
  <c r="L73" i="9" s="1"/>
  <c r="J73" i="9"/>
  <c r="Q73" i="9" s="1"/>
  <c r="O72" i="9"/>
  <c r="K72" i="9"/>
  <c r="L72" i="9" s="1"/>
  <c r="J72" i="9"/>
  <c r="Q72" i="9" s="1"/>
  <c r="O71" i="9"/>
  <c r="K71" i="9"/>
  <c r="L71" i="9" s="1"/>
  <c r="J71" i="9"/>
  <c r="Q71" i="9" s="1"/>
  <c r="O70" i="9"/>
  <c r="K70" i="9"/>
  <c r="L70" i="9" s="1"/>
  <c r="J70" i="9"/>
  <c r="Q70" i="9" s="1"/>
  <c r="O69" i="9"/>
  <c r="K69" i="9"/>
  <c r="L69" i="9" s="1"/>
  <c r="J69" i="9"/>
  <c r="Q69" i="9" s="1"/>
  <c r="O68" i="9"/>
  <c r="K68" i="9"/>
  <c r="L68" i="9" s="1"/>
  <c r="J68" i="9"/>
  <c r="Q68" i="9" s="1"/>
  <c r="O67" i="9"/>
  <c r="K67" i="9"/>
  <c r="L67" i="9" s="1"/>
  <c r="J67" i="9"/>
  <c r="Q67" i="9" s="1"/>
  <c r="O66" i="9"/>
  <c r="K66" i="9"/>
  <c r="L66" i="9" s="1"/>
  <c r="J66" i="9"/>
  <c r="Q66" i="9" s="1"/>
  <c r="O65" i="9"/>
  <c r="K65" i="9"/>
  <c r="L65" i="9" s="1"/>
  <c r="J65" i="9"/>
  <c r="Q65" i="9" s="1"/>
  <c r="O64" i="9"/>
  <c r="K64" i="9"/>
  <c r="L64" i="9" s="1"/>
  <c r="J64" i="9"/>
  <c r="Q64" i="9" s="1"/>
  <c r="O63" i="9"/>
  <c r="K63" i="9"/>
  <c r="L63" i="9" s="1"/>
  <c r="J63" i="9"/>
  <c r="Q63" i="9" s="1"/>
  <c r="O62" i="9"/>
  <c r="K62" i="9"/>
  <c r="L62" i="9" s="1"/>
  <c r="J62" i="9"/>
  <c r="Q62" i="9" s="1"/>
  <c r="O61" i="9"/>
  <c r="K61" i="9"/>
  <c r="L61" i="9" s="1"/>
  <c r="J61" i="9"/>
  <c r="Q61" i="9" s="1"/>
  <c r="O60" i="9"/>
  <c r="K60" i="9"/>
  <c r="L60" i="9" s="1"/>
  <c r="J60" i="9"/>
  <c r="Q60" i="9" s="1"/>
  <c r="O59" i="9"/>
  <c r="K59" i="9"/>
  <c r="L59" i="9" s="1"/>
  <c r="J59" i="9"/>
  <c r="Q59" i="9" s="1"/>
  <c r="O58" i="9"/>
  <c r="K58" i="9"/>
  <c r="L58" i="9" s="1"/>
  <c r="J58" i="9"/>
  <c r="Q58" i="9" s="1"/>
  <c r="O57" i="9"/>
  <c r="K57" i="9"/>
  <c r="L57" i="9" s="1"/>
  <c r="J57" i="9"/>
  <c r="Q57" i="9" s="1"/>
  <c r="O56" i="9"/>
  <c r="K56" i="9"/>
  <c r="L56" i="9" s="1"/>
  <c r="J56" i="9"/>
  <c r="Q56" i="9" s="1"/>
  <c r="O55" i="9"/>
  <c r="K55" i="9"/>
  <c r="L55" i="9" s="1"/>
  <c r="J55" i="9"/>
  <c r="Q55" i="9" s="1"/>
  <c r="O54" i="9"/>
  <c r="K54" i="9"/>
  <c r="L54" i="9" s="1"/>
  <c r="J54" i="9"/>
  <c r="Q54" i="9" s="1"/>
  <c r="O53" i="9"/>
  <c r="K53" i="9"/>
  <c r="L53" i="9" s="1"/>
  <c r="J53" i="9"/>
  <c r="Q53" i="9" s="1"/>
  <c r="O52" i="9"/>
  <c r="K52" i="9"/>
  <c r="L52" i="9" s="1"/>
  <c r="J52" i="9"/>
  <c r="Q52" i="9" s="1"/>
  <c r="O51" i="9"/>
  <c r="K51" i="9"/>
  <c r="L51" i="9" s="1"/>
  <c r="J51" i="9"/>
  <c r="Q51" i="9" s="1"/>
  <c r="O50" i="9"/>
  <c r="K50" i="9"/>
  <c r="L50" i="9" s="1"/>
  <c r="J50" i="9"/>
  <c r="Q50" i="9" s="1"/>
  <c r="O49" i="9"/>
  <c r="K49" i="9"/>
  <c r="L49" i="9" s="1"/>
  <c r="J49" i="9"/>
  <c r="Q49" i="9" s="1"/>
  <c r="O48" i="9"/>
  <c r="K48" i="9"/>
  <c r="L48" i="9" s="1"/>
  <c r="J48" i="9"/>
  <c r="Q48" i="9" s="1"/>
  <c r="O47" i="9"/>
  <c r="K47" i="9"/>
  <c r="L47" i="9" s="1"/>
  <c r="J47" i="9"/>
  <c r="Q47" i="9" s="1"/>
  <c r="O46" i="9"/>
  <c r="K46" i="9"/>
  <c r="L46" i="9" s="1"/>
  <c r="J46" i="9"/>
  <c r="Q46" i="9" s="1"/>
  <c r="O45" i="9"/>
  <c r="K45" i="9"/>
  <c r="L45" i="9" s="1"/>
  <c r="J45" i="9"/>
  <c r="Q45" i="9" s="1"/>
  <c r="O44" i="9"/>
  <c r="K44" i="9"/>
  <c r="L44" i="9" s="1"/>
  <c r="J44" i="9"/>
  <c r="Q44" i="9" s="1"/>
  <c r="O43" i="9"/>
  <c r="K43" i="9"/>
  <c r="L43" i="9" s="1"/>
  <c r="J43" i="9"/>
  <c r="Q43" i="9" s="1"/>
  <c r="O42" i="9"/>
  <c r="K42" i="9"/>
  <c r="L42" i="9" s="1"/>
  <c r="J42" i="9"/>
  <c r="Q42" i="9" s="1"/>
  <c r="O41" i="9"/>
  <c r="K41" i="9"/>
  <c r="L41" i="9" s="1"/>
  <c r="J41" i="9"/>
  <c r="Q41" i="9" s="1"/>
  <c r="O40" i="9"/>
  <c r="K40" i="9"/>
  <c r="L40" i="9" s="1"/>
  <c r="J40" i="9"/>
  <c r="Q40" i="9" s="1"/>
  <c r="O39" i="9"/>
  <c r="K39" i="9"/>
  <c r="L39" i="9" s="1"/>
  <c r="J39" i="9"/>
  <c r="Q39" i="9" s="1"/>
  <c r="O38" i="9"/>
  <c r="K38" i="9"/>
  <c r="L38" i="9" s="1"/>
  <c r="J38" i="9"/>
  <c r="Q38" i="9" s="1"/>
  <c r="O37" i="9"/>
  <c r="K37" i="9"/>
  <c r="L37" i="9" s="1"/>
  <c r="J37" i="9"/>
  <c r="Q37" i="9" s="1"/>
  <c r="O36" i="9"/>
  <c r="K36" i="9"/>
  <c r="L36" i="9" s="1"/>
  <c r="J36" i="9"/>
  <c r="Q36" i="9" s="1"/>
  <c r="O35" i="9"/>
  <c r="K35" i="9"/>
  <c r="L35" i="9" s="1"/>
  <c r="J35" i="9"/>
  <c r="Q35" i="9" s="1"/>
  <c r="O34" i="9"/>
  <c r="K34" i="9"/>
  <c r="L34" i="9" s="1"/>
  <c r="J34" i="9"/>
  <c r="Q34" i="9" s="1"/>
  <c r="O33" i="9"/>
  <c r="K33" i="9"/>
  <c r="L33" i="9" s="1"/>
  <c r="J33" i="9"/>
  <c r="Q33" i="9" s="1"/>
  <c r="O32" i="9"/>
  <c r="K32" i="9"/>
  <c r="L32" i="9" s="1"/>
  <c r="J32" i="9"/>
  <c r="Q32" i="9" s="1"/>
  <c r="O31" i="9"/>
  <c r="K31" i="9"/>
  <c r="L31" i="9" s="1"/>
  <c r="J31" i="9"/>
  <c r="Q31" i="9" s="1"/>
  <c r="O30" i="9"/>
  <c r="K30" i="9"/>
  <c r="L30" i="9" s="1"/>
  <c r="J30" i="9"/>
  <c r="Q30" i="9" s="1"/>
  <c r="O29" i="9"/>
  <c r="K29" i="9"/>
  <c r="L29" i="9" s="1"/>
  <c r="J29" i="9"/>
  <c r="Q29" i="9" s="1"/>
  <c r="O28" i="9"/>
  <c r="K28" i="9"/>
  <c r="L28" i="9" s="1"/>
  <c r="J28" i="9"/>
  <c r="Q28" i="9" s="1"/>
  <c r="O27" i="9"/>
  <c r="K27" i="9"/>
  <c r="L27" i="9" s="1"/>
  <c r="J27" i="9"/>
  <c r="Q27" i="9" s="1"/>
  <c r="O26" i="9"/>
  <c r="K26" i="9"/>
  <c r="L26" i="9" s="1"/>
  <c r="J26" i="9"/>
  <c r="Q26" i="9" s="1"/>
  <c r="O25" i="9"/>
  <c r="K25" i="9"/>
  <c r="L25" i="9" s="1"/>
  <c r="J25" i="9"/>
  <c r="Q25" i="9" s="1"/>
  <c r="O24" i="9"/>
  <c r="K24" i="9"/>
  <c r="L24" i="9" s="1"/>
  <c r="J24" i="9"/>
  <c r="Q24" i="9" s="1"/>
  <c r="O23" i="9"/>
  <c r="K23" i="9"/>
  <c r="L23" i="9" s="1"/>
  <c r="J23" i="9"/>
  <c r="Q23" i="9" s="1"/>
  <c r="O22" i="9"/>
  <c r="K22" i="9"/>
  <c r="L22" i="9" s="1"/>
  <c r="J22" i="9"/>
  <c r="Q22" i="9" s="1"/>
  <c r="O21" i="9"/>
  <c r="K21" i="9"/>
  <c r="L21" i="9" s="1"/>
  <c r="J21" i="9"/>
  <c r="Q21" i="9" s="1"/>
  <c r="O20" i="9"/>
  <c r="K20" i="9"/>
  <c r="L20" i="9" s="1"/>
  <c r="J20" i="9"/>
  <c r="Q20" i="9" s="1"/>
  <c r="O19" i="9"/>
  <c r="K19" i="9"/>
  <c r="L19" i="9" s="1"/>
  <c r="J19" i="9"/>
  <c r="Q19" i="9" s="1"/>
  <c r="O18" i="9"/>
  <c r="K18" i="9"/>
  <c r="L18" i="9" s="1"/>
  <c r="J18" i="9"/>
  <c r="Q18" i="9" s="1"/>
  <c r="O17" i="9"/>
  <c r="K17" i="9"/>
  <c r="L17" i="9" s="1"/>
  <c r="J17" i="9"/>
  <c r="Q17" i="9" s="1"/>
  <c r="O16" i="9"/>
  <c r="K16" i="9"/>
  <c r="L16" i="9" s="1"/>
  <c r="J16" i="9"/>
  <c r="Q16" i="9" s="1"/>
  <c r="O15" i="9"/>
  <c r="K15" i="9"/>
  <c r="L15" i="9" s="1"/>
  <c r="J15" i="9"/>
  <c r="Q15" i="9" s="1"/>
  <c r="W14" i="9"/>
  <c r="V14" i="9"/>
  <c r="X14" i="9" s="1"/>
  <c r="AA14" i="9" s="1"/>
  <c r="O14" i="9"/>
  <c r="K14" i="9"/>
  <c r="L14" i="9" s="1"/>
  <c r="J14" i="9"/>
  <c r="Q14" i="9" s="1"/>
  <c r="W13" i="9"/>
  <c r="V13" i="9"/>
  <c r="Y13" i="9" s="1"/>
  <c r="O13" i="9"/>
  <c r="K13" i="9"/>
  <c r="L13" i="9" s="1"/>
  <c r="J13" i="9"/>
  <c r="Q13" i="9" s="1"/>
  <c r="W12" i="9"/>
  <c r="V12" i="9"/>
  <c r="Y12" i="9" s="1"/>
  <c r="O12" i="9"/>
  <c r="K12" i="9"/>
  <c r="L12" i="9" s="1"/>
  <c r="J12" i="9"/>
  <c r="Q12" i="9" s="1"/>
  <c r="W11" i="9"/>
  <c r="V11" i="9"/>
  <c r="Y11" i="9" s="1"/>
  <c r="O11" i="9"/>
  <c r="K11" i="9"/>
  <c r="L11" i="9" s="1"/>
  <c r="J11" i="9"/>
  <c r="Q11" i="9" s="1"/>
  <c r="W10" i="9"/>
  <c r="V10" i="9"/>
  <c r="X10" i="9" s="1"/>
  <c r="AA10" i="9" s="1"/>
  <c r="O10" i="9"/>
  <c r="K10" i="9"/>
  <c r="L10" i="9" s="1"/>
  <c r="J10" i="9"/>
  <c r="Q10" i="9" s="1"/>
  <c r="W9" i="9"/>
  <c r="V9" i="9"/>
  <c r="X9" i="9" s="1"/>
  <c r="AA9" i="9" s="1"/>
  <c r="O9" i="9"/>
  <c r="K9" i="9"/>
  <c r="L9" i="9" s="1"/>
  <c r="J9" i="9"/>
  <c r="Q9" i="9" s="1"/>
  <c r="W8" i="9"/>
  <c r="V8" i="9"/>
  <c r="X8" i="9" s="1"/>
  <c r="AA8" i="9" s="1"/>
  <c r="O8" i="9"/>
  <c r="K8" i="9"/>
  <c r="L8" i="9" s="1"/>
  <c r="J8" i="9"/>
  <c r="Q8" i="9" s="1"/>
  <c r="W7" i="9"/>
  <c r="V7" i="9"/>
  <c r="Y7" i="9" s="1"/>
  <c r="O7" i="9"/>
  <c r="K7" i="9"/>
  <c r="L7" i="9" s="1"/>
  <c r="J7" i="9"/>
  <c r="Q7" i="9" s="1"/>
  <c r="W6" i="9"/>
  <c r="V6" i="9"/>
  <c r="X6" i="9" s="1"/>
  <c r="AA6" i="9" s="1"/>
  <c r="O6" i="9"/>
  <c r="K6" i="9"/>
  <c r="L6" i="9" s="1"/>
  <c r="J6" i="9"/>
  <c r="Q6" i="9" s="1"/>
  <c r="W5" i="9"/>
  <c r="V5" i="9"/>
  <c r="X5" i="9" s="1"/>
  <c r="AA5" i="9" s="1"/>
  <c r="O5" i="9"/>
  <c r="K5" i="9"/>
  <c r="L5" i="9" s="1"/>
  <c r="J5" i="9"/>
  <c r="Q5" i="9" s="1"/>
  <c r="W4" i="9"/>
  <c r="V4" i="9"/>
  <c r="O4" i="9"/>
  <c r="K4" i="9"/>
  <c r="L4" i="9" s="1"/>
  <c r="J4" i="9"/>
  <c r="Q4" i="9" s="1"/>
  <c r="Z14" i="21"/>
  <c r="X14" i="21"/>
  <c r="W14" i="21"/>
  <c r="V14" i="21"/>
  <c r="U14" i="21"/>
  <c r="Z13" i="21"/>
  <c r="X13" i="21"/>
  <c r="W13" i="21"/>
  <c r="V13" i="21"/>
  <c r="U13" i="21"/>
  <c r="Z12" i="21"/>
  <c r="X12" i="21"/>
  <c r="W12" i="21"/>
  <c r="V12" i="21"/>
  <c r="U12" i="21"/>
  <c r="Z11" i="21"/>
  <c r="X11" i="21"/>
  <c r="W11" i="21"/>
  <c r="V11" i="21"/>
  <c r="U11" i="21"/>
  <c r="Z10" i="21"/>
  <c r="X10" i="21"/>
  <c r="W10" i="21"/>
  <c r="V10" i="21"/>
  <c r="U10" i="21"/>
  <c r="Z9" i="21"/>
  <c r="X9" i="21"/>
  <c r="W9" i="21"/>
  <c r="V9" i="21"/>
  <c r="U9" i="21"/>
  <c r="Z8" i="21"/>
  <c r="X8" i="21"/>
  <c r="W8" i="21"/>
  <c r="V8" i="21"/>
  <c r="U8" i="21"/>
  <c r="V7" i="21"/>
  <c r="U7" i="21"/>
  <c r="Z6" i="21"/>
  <c r="X6" i="21"/>
  <c r="W6" i="21"/>
  <c r="V6" i="21"/>
  <c r="U6" i="21"/>
  <c r="Z5" i="21"/>
  <c r="X5" i="21"/>
  <c r="W5" i="21"/>
  <c r="V5" i="21"/>
  <c r="U5" i="21"/>
  <c r="Z4" i="21"/>
  <c r="X4" i="21"/>
  <c r="W4" i="21"/>
  <c r="V4" i="21"/>
  <c r="U4" i="21"/>
  <c r="R13" i="44" l="1"/>
  <c r="AB15" i="44"/>
  <c r="AC6" i="44"/>
  <c r="Z7" i="21"/>
  <c r="X7" i="21"/>
  <c r="Y10" i="9"/>
  <c r="M103" i="9"/>
  <c r="R103" i="9"/>
  <c r="Y5" i="9"/>
  <c r="R108" i="9"/>
  <c r="R99" i="9"/>
  <c r="M112" i="9"/>
  <c r="R19" i="9"/>
  <c r="R51" i="9"/>
  <c r="M83" i="9"/>
  <c r="M94" i="9"/>
  <c r="R73" i="9"/>
  <c r="R12" i="9"/>
  <c r="M7" i="9"/>
  <c r="R127" i="9"/>
  <c r="R44" i="9"/>
  <c r="R65" i="9"/>
  <c r="R45" i="9"/>
  <c r="R87" i="9"/>
  <c r="M28" i="9"/>
  <c r="R28" i="9"/>
  <c r="M39" i="9"/>
  <c r="R39" i="9"/>
  <c r="M71" i="9"/>
  <c r="R71" i="9"/>
  <c r="M5" i="9"/>
  <c r="R5" i="9"/>
  <c r="M115" i="9"/>
  <c r="R115" i="9"/>
  <c r="R4" i="9"/>
  <c r="M4" i="9"/>
  <c r="M76" i="9"/>
  <c r="R76" i="9"/>
  <c r="R60" i="9"/>
  <c r="M60" i="9"/>
  <c r="M92" i="9"/>
  <c r="R92" i="9"/>
  <c r="M135" i="9"/>
  <c r="R135" i="9"/>
  <c r="M13" i="9"/>
  <c r="R13" i="9"/>
  <c r="M16" i="9"/>
  <c r="M69" i="9"/>
  <c r="M133" i="9"/>
  <c r="R55" i="9"/>
  <c r="M90" i="9"/>
  <c r="Y14" i="9"/>
  <c r="R85" i="9"/>
  <c r="M129" i="9"/>
  <c r="R53" i="9"/>
  <c r="Y6" i="9"/>
  <c r="M124" i="9"/>
  <c r="M126" i="9"/>
  <c r="M30" i="9"/>
  <c r="M101" i="9"/>
  <c r="R118" i="9"/>
  <c r="M95" i="9"/>
  <c r="M17" i="9"/>
  <c r="M62" i="9"/>
  <c r="M80" i="9"/>
  <c r="M56" i="9"/>
  <c r="R21" i="9"/>
  <c r="M117" i="9"/>
  <c r="M48" i="9"/>
  <c r="Y8" i="9"/>
  <c r="R101" i="9"/>
  <c r="R113" i="9"/>
  <c r="M113" i="9"/>
  <c r="R96" i="9"/>
  <c r="M96" i="9"/>
  <c r="R18" i="9"/>
  <c r="M18" i="9"/>
  <c r="R79" i="9"/>
  <c r="M79" i="9"/>
  <c r="R29" i="9"/>
  <c r="M29" i="9"/>
  <c r="R136" i="9"/>
  <c r="M136" i="9"/>
  <c r="R40" i="9"/>
  <c r="M40" i="9"/>
  <c r="M23" i="9"/>
  <c r="R23" i="9"/>
  <c r="R102" i="9"/>
  <c r="M102" i="9"/>
  <c r="R68" i="9"/>
  <c r="M68" i="9"/>
  <c r="R7" i="9"/>
  <c r="M116" i="9"/>
  <c r="R116" i="9"/>
  <c r="R124" i="9"/>
  <c r="M100" i="9"/>
  <c r="R100" i="9"/>
  <c r="R35" i="9"/>
  <c r="M35" i="9"/>
  <c r="M51" i="9"/>
  <c r="R125" i="9"/>
  <c r="M125" i="9"/>
  <c r="R36" i="9"/>
  <c r="M36" i="9"/>
  <c r="M52" i="9"/>
  <c r="R52" i="9"/>
  <c r="R109" i="9"/>
  <c r="M109" i="9"/>
  <c r="M85" i="9"/>
  <c r="R93" i="9"/>
  <c r="M93" i="9"/>
  <c r="M118" i="9"/>
  <c r="Y4" i="9"/>
  <c r="AA4" i="9"/>
  <c r="R61" i="9"/>
  <c r="M61" i="9"/>
  <c r="M20" i="9"/>
  <c r="R20" i="9"/>
  <c r="R77" i="9"/>
  <c r="M77" i="9"/>
  <c r="M9" i="9"/>
  <c r="R9" i="9"/>
  <c r="X13" i="9"/>
  <c r="AA13" i="9" s="1"/>
  <c r="M45" i="9"/>
  <c r="R86" i="9"/>
  <c r="M86" i="9"/>
  <c r="R38" i="9"/>
  <c r="M38" i="9"/>
  <c r="R70" i="9"/>
  <c r="M70" i="9"/>
  <c r="R111" i="9"/>
  <c r="M111" i="9"/>
  <c r="R54" i="9"/>
  <c r="M54" i="9"/>
  <c r="R128" i="9"/>
  <c r="M128" i="9"/>
  <c r="R105" i="9"/>
  <c r="M105" i="9"/>
  <c r="R114" i="9"/>
  <c r="M114" i="9"/>
  <c r="R11" i="9"/>
  <c r="M11" i="9"/>
  <c r="R57" i="9"/>
  <c r="M57" i="9"/>
  <c r="R81" i="9"/>
  <c r="M81" i="9"/>
  <c r="R131" i="9"/>
  <c r="M131" i="9"/>
  <c r="R24" i="9"/>
  <c r="M24" i="9"/>
  <c r="R32" i="9"/>
  <c r="M32" i="9"/>
  <c r="R49" i="9"/>
  <c r="M49" i="9"/>
  <c r="R123" i="9"/>
  <c r="M123" i="9"/>
  <c r="R41" i="9"/>
  <c r="M41" i="9"/>
  <c r="M73" i="9"/>
  <c r="R106" i="9"/>
  <c r="M106" i="9"/>
  <c r="R58" i="9"/>
  <c r="M58" i="9"/>
  <c r="R82" i="9"/>
  <c r="M82" i="9"/>
  <c r="R90" i="9"/>
  <c r="R33" i="9"/>
  <c r="M33" i="9"/>
  <c r="M132" i="9"/>
  <c r="R132" i="9"/>
  <c r="M42" i="9"/>
  <c r="R42" i="9"/>
  <c r="R74" i="9"/>
  <c r="M74" i="9"/>
  <c r="R91" i="9"/>
  <c r="M91" i="9"/>
  <c r="R17" i="9"/>
  <c r="R59" i="9"/>
  <c r="M59" i="9"/>
  <c r="R107" i="9"/>
  <c r="M107" i="9"/>
  <c r="R26" i="9"/>
  <c r="M26" i="9"/>
  <c r="R34" i="9"/>
  <c r="M34" i="9"/>
  <c r="R67" i="9"/>
  <c r="M67" i="9"/>
  <c r="R27" i="9"/>
  <c r="M27" i="9"/>
  <c r="M84" i="9"/>
  <c r="R84" i="9"/>
  <c r="R134" i="9"/>
  <c r="M134" i="9"/>
  <c r="R8" i="9"/>
  <c r="M8" i="9"/>
  <c r="R14" i="9"/>
  <c r="M14" i="9"/>
  <c r="R95" i="9"/>
  <c r="R63" i="9"/>
  <c r="M63" i="9"/>
  <c r="R88" i="9"/>
  <c r="M88" i="9"/>
  <c r="R47" i="9"/>
  <c r="M47" i="9"/>
  <c r="M104" i="9"/>
  <c r="R104" i="9"/>
  <c r="R129" i="9"/>
  <c r="R64" i="9"/>
  <c r="M64" i="9"/>
  <c r="R6" i="9"/>
  <c r="M6" i="9"/>
  <c r="R15" i="9"/>
  <c r="M15" i="9"/>
  <c r="M31" i="9"/>
  <c r="R31" i="9"/>
  <c r="R72" i="9"/>
  <c r="M72" i="9"/>
  <c r="R130" i="9"/>
  <c r="M130" i="9"/>
  <c r="R62" i="9"/>
  <c r="R120" i="9"/>
  <c r="M120" i="9"/>
  <c r="R22" i="9"/>
  <c r="M22" i="9"/>
  <c r="R56" i="9"/>
  <c r="R97" i="9"/>
  <c r="M97" i="9"/>
  <c r="R122" i="9"/>
  <c r="M122" i="9"/>
  <c r="Y9" i="9"/>
  <c r="M78" i="9"/>
  <c r="R83" i="9"/>
  <c r="R117" i="9"/>
  <c r="M119" i="9"/>
  <c r="M46" i="9"/>
  <c r="M108" i="9"/>
  <c r="R119" i="9"/>
  <c r="R46" i="9"/>
  <c r="M37" i="9"/>
  <c r="M65" i="9"/>
  <c r="M99" i="9"/>
  <c r="M110" i="9"/>
  <c r="M127" i="9"/>
  <c r="M12" i="9"/>
  <c r="R48" i="9"/>
  <c r="M21" i="9"/>
  <c r="R37" i="9"/>
  <c r="R43" i="9"/>
  <c r="M43" i="9"/>
  <c r="R110" i="9"/>
  <c r="R133" i="9"/>
  <c r="R66" i="9"/>
  <c r="M66" i="9"/>
  <c r="X12" i="9"/>
  <c r="AA12" i="9" s="1"/>
  <c r="R16" i="9"/>
  <c r="M55" i="9"/>
  <c r="R94" i="9"/>
  <c r="M44" i="9"/>
  <c r="R89" i="9"/>
  <c r="M89" i="9"/>
  <c r="R50" i="9"/>
  <c r="R10" i="9"/>
  <c r="M10" i="9"/>
  <c r="M50" i="9"/>
  <c r="R78" i="9"/>
  <c r="R112" i="9"/>
  <c r="M19" i="9"/>
  <c r="R69" i="9"/>
  <c r="R25" i="9"/>
  <c r="M25" i="9"/>
  <c r="X11" i="9"/>
  <c r="AA11" i="9" s="1"/>
  <c r="R126" i="9"/>
  <c r="M87" i="9"/>
  <c r="R80" i="9"/>
  <c r="R75" i="9"/>
  <c r="M75" i="9"/>
  <c r="R30" i="9"/>
  <c r="M53" i="9"/>
  <c r="R98" i="9"/>
  <c r="M98" i="9"/>
  <c r="R121" i="9"/>
  <c r="M121" i="9"/>
  <c r="X7" i="9"/>
  <c r="AA7" i="9" s="1"/>
  <c r="J4" i="20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<sst xmlns="http://schemas.openxmlformats.org/spreadsheetml/2006/main" count="1760" uniqueCount="420">
  <si>
    <t>R/T</t>
  </si>
  <si>
    <t>L/R</t>
  </si>
  <si>
    <t>R</t>
  </si>
  <si>
    <t>H</t>
  </si>
  <si>
    <t>r</t>
  </si>
  <si>
    <t>t</t>
  </si>
  <si>
    <t>KDF</t>
  </si>
  <si>
    <t>beta</t>
  </si>
  <si>
    <t>Ra</t>
  </si>
  <si>
    <t>L</t>
  </si>
  <si>
    <t>Z</t>
  </si>
  <si>
    <t>v025</t>
  </si>
  <si>
    <t>v05</t>
  </si>
  <si>
    <t>v1</t>
  </si>
  <si>
    <t>v2</t>
  </si>
  <si>
    <t>v3</t>
  </si>
  <si>
    <t>v4</t>
  </si>
  <si>
    <t>Knockdown Factor</t>
  </si>
  <si>
    <t>99% Konfidenzintervall - Lower Bound</t>
  </si>
  <si>
    <t>1% Quantil</t>
  </si>
  <si>
    <t>99% Konfidenzintervall - Upper Bound</t>
  </si>
  <si>
    <t>Batdorf Parameter Z</t>
  </si>
  <si>
    <t>MGI - V3</t>
  </si>
  <si>
    <t xml:space="preserve">MGI - V2 </t>
  </si>
  <si>
    <t xml:space="preserve">MGI - V1 </t>
  </si>
  <si>
    <t>Varianz - Snap-Through entlang Höhe - 250 Realisierungen</t>
  </si>
  <si>
    <t>Schwellenwert für die untersten 10 % von y: 2500.0</t>
  </si>
  <si>
    <t>Anzahl der hervorgehobenen Punkte: 27</t>
  </si>
  <si>
    <t>x-Bereich der untersten 10 % von y: [0.172</t>
  </si>
  <si>
    <t xml:space="preserve"> 0.316]</t>
  </si>
  <si>
    <t>Anzahl der hervorgehobenen Punkte: 25</t>
  </si>
  <si>
    <t>x-Bereich der untersten 10 % von y: [0.142</t>
  </si>
  <si>
    <t>Schwellenwert für die untersten 10 % von y: 2980.0</t>
  </si>
  <si>
    <t>Anzahl der hervorgehobenen Punkte: 26</t>
  </si>
  <si>
    <t>x-Bereich der untersten 10 % von y: [0.149</t>
  </si>
  <si>
    <t xml:space="preserve"> 0.206]</t>
  </si>
  <si>
    <t>Schwellenwert für die untersten 10 % von y: 3199.0</t>
  </si>
  <si>
    <t xml:space="preserve"> 0.182]</t>
  </si>
  <si>
    <t>Schwellenwert für die untersten 10 % von y: 3430.0</t>
  </si>
  <si>
    <t>Anzahl der hervorgehobenen Punkte: 28</t>
  </si>
  <si>
    <t>x-Bereich der untersten 10 % von y: [0.133</t>
  </si>
  <si>
    <t xml:space="preserve"> 0.165]</t>
  </si>
  <si>
    <t>Schwellenwert für die untersten 10 % von y: 3809.0</t>
  </si>
  <si>
    <t>x-Bereich der untersten 10 % von y: [0.11</t>
  </si>
  <si>
    <t xml:space="preserve"> 0.163]</t>
  </si>
  <si>
    <t>Schwellenwert für die untersten 10 % von y: 4120.0</t>
  </si>
  <si>
    <t>x-Bereich der untersten 10 % von y: [0.0951</t>
  </si>
  <si>
    <t xml:space="preserve"> 0.157]</t>
  </si>
  <si>
    <t>Schwellenwert für die untersten 10 % von y: 4630.0</t>
  </si>
  <si>
    <t>x-Bereich der untersten 10 % von y: [0.0807</t>
  </si>
  <si>
    <t xml:space="preserve"> 0.338]</t>
  </si>
  <si>
    <t>Schwellenwert für die untersten 10 % von y: 5010.0</t>
  </si>
  <si>
    <t>x-Bereich der untersten 10 % von y: [0.0972</t>
  </si>
  <si>
    <t>Schwellenwert für die untersten 10 % von y: 5370.0</t>
  </si>
  <si>
    <t>x-Bereich der untersten 10 % von y: [0.074</t>
  </si>
  <si>
    <t>Schwellenwert für die untersten 10 % von y: 6150.0</t>
  </si>
  <si>
    <t>x-Bereich der untersten 10 % von y: [0.144</t>
  </si>
  <si>
    <t>Varianz - Snap Through entlang Höhe &amp; Umfang - Varianz Pert - 250 Realisierungen</t>
  </si>
  <si>
    <t>R/t</t>
  </si>
  <si>
    <t>EBC</t>
  </si>
  <si>
    <t>E</t>
  </si>
  <si>
    <t>v</t>
  </si>
  <si>
    <t>PRF</t>
  </si>
  <si>
    <t>Y</t>
  </si>
  <si>
    <t>M</t>
  </si>
  <si>
    <t>Nmm</t>
  </si>
  <si>
    <t xml:space="preserve">R </t>
  </si>
  <si>
    <t>Nm</t>
  </si>
  <si>
    <t>N</t>
  </si>
  <si>
    <t>kN</t>
  </si>
  <si>
    <t>Weingarten [1965]</t>
  </si>
  <si>
    <t>Ra/t</t>
  </si>
  <si>
    <t>L/Ra</t>
  </si>
  <si>
    <t>NASA SP-8007</t>
  </si>
  <si>
    <t>Knockdown Factor - KDF</t>
  </si>
  <si>
    <t>w/t = 1</t>
  </si>
  <si>
    <t>w/t = 3</t>
  </si>
  <si>
    <t>w/t = 4</t>
  </si>
  <si>
    <t>w/t = 0.25</t>
  </si>
  <si>
    <t>w/t = 0.5</t>
  </si>
  <si>
    <t>w/t = 2</t>
  </si>
  <si>
    <t>Lundquist, 1933 (47)</t>
  </si>
  <si>
    <t>Weingarten et al, 1965 (161)</t>
  </si>
  <si>
    <t>Weingarten et al, 1965 (59)</t>
  </si>
  <si>
    <t>Weingarten et al, 1965 (133)</t>
  </si>
  <si>
    <t>Weingarten et al, 1965 (169)</t>
  </si>
  <si>
    <t>w/t = 6</t>
  </si>
  <si>
    <t>perfect</t>
  </si>
  <si>
    <t>B1</t>
  </si>
  <si>
    <t>B2</t>
  </si>
  <si>
    <t>B3</t>
  </si>
  <si>
    <t>B4</t>
  </si>
  <si>
    <t>w/t = 0</t>
  </si>
  <si>
    <t>w/t = 8</t>
  </si>
  <si>
    <t>l</t>
  </si>
  <si>
    <t>x achse</t>
  </si>
  <si>
    <t>Z400 Schale</t>
  </si>
  <si>
    <t xml:space="preserve">R/t </t>
  </si>
  <si>
    <t>Metal Shells</t>
  </si>
  <si>
    <t>Composite Shells</t>
  </si>
  <si>
    <t>Clamped/Clamped</t>
  </si>
  <si>
    <t>---</t>
  </si>
  <si>
    <t>--- / ---</t>
  </si>
  <si>
    <t>Manual Layer-by-Layer</t>
  </si>
  <si>
    <t>Clamped (free torsion)/Clamped</t>
  </si>
  <si>
    <t>Tape Winding</t>
  </si>
  <si>
    <t>Simple Support/Simple Support</t>
  </si>
  <si>
    <t>Clamped/Simple Support</t>
  </si>
  <si>
    <t>Filament Winding</t>
  </si>
  <si>
    <t>Simple Support/Clamped</t>
  </si>
  <si>
    <t>Advanced Fiber Placement Robot</t>
  </si>
  <si>
    <t>Tasi</t>
  </si>
  <si>
    <t>GFRP</t>
  </si>
  <si>
    <t>[90,±8.82,90]</t>
  </si>
  <si>
    <t>[90,0,90]</t>
  </si>
  <si>
    <t>[90,±2.93,90]</t>
  </si>
  <si>
    <t>[90,±8.57,90]</t>
  </si>
  <si>
    <t>6a</t>
  </si>
  <si>
    <t>[90,±8.48,90]</t>
  </si>
  <si>
    <t>7a</t>
  </si>
  <si>
    <t>[90,±8.55,90]</t>
  </si>
  <si>
    <t>Carri</t>
  </si>
  <si>
    <t>100-11a No. 1</t>
  </si>
  <si>
    <t>Boron-Epoxy</t>
  </si>
  <si>
    <t>[±45,0,0,0,0,0,90,±45,90,0,0,0,0,0,±45]</t>
  </si>
  <si>
    <t>100-11a No. 2</t>
  </si>
  <si>
    <t>100-13</t>
  </si>
  <si>
    <t>[±45,0,0,0,0,90,90,0,0,0,0,±45]</t>
  </si>
  <si>
    <t>100-13a</t>
  </si>
  <si>
    <t>Tennyson</t>
  </si>
  <si>
    <t>3b</t>
  </si>
  <si>
    <t>GFRP (Scotchply XP250)</t>
  </si>
  <si>
    <t>[90,90,90]</t>
  </si>
  <si>
    <t>5b</t>
  </si>
  <si>
    <t>2a</t>
  </si>
  <si>
    <t>[-20,20,90]</t>
  </si>
  <si>
    <t>4a</t>
  </si>
  <si>
    <t>[90,-45,45]</t>
  </si>
  <si>
    <t>12b</t>
  </si>
  <si>
    <t>[30,90,-30]</t>
  </si>
  <si>
    <t>4b</t>
  </si>
  <si>
    <t>11a</t>
  </si>
  <si>
    <t>[30,90,30]</t>
  </si>
  <si>
    <t>6b</t>
  </si>
  <si>
    <t>[45,0,-45]</t>
  </si>
  <si>
    <t>11b</t>
  </si>
  <si>
    <t>9a</t>
  </si>
  <si>
    <t>[0,-45,45]</t>
  </si>
  <si>
    <t>1a</t>
  </si>
  <si>
    <t>[-70,70,0]</t>
  </si>
  <si>
    <t>9b</t>
  </si>
  <si>
    <t>12a</t>
  </si>
  <si>
    <t>7b</t>
  </si>
  <si>
    <t>[-45,45,90]</t>
  </si>
  <si>
    <t>Wilkins</t>
  </si>
  <si>
    <t>G6</t>
  </si>
  <si>
    <t>CFRP (T300/5208)</t>
  </si>
  <si>
    <t>[0,±45]s</t>
  </si>
  <si>
    <t>B4-I</t>
  </si>
  <si>
    <t>Boron-Epoxy (Boron/Avco 5505)</t>
  </si>
  <si>
    <t>[±45]s</t>
  </si>
  <si>
    <t>Herakovich</t>
  </si>
  <si>
    <t>No. 22</t>
  </si>
  <si>
    <t>CFRP (Modmor I/Narmco 5208)</t>
  </si>
  <si>
    <t>[0,±45,90]s</t>
  </si>
  <si>
    <t>No. 14</t>
  </si>
  <si>
    <t>[-45,-45,+45,+45]s</t>
  </si>
  <si>
    <t>No. 6</t>
  </si>
  <si>
    <t>A</t>
  </si>
  <si>
    <t>No. 13</t>
  </si>
  <si>
    <t>No. 23</t>
  </si>
  <si>
    <t>No. 2</t>
  </si>
  <si>
    <t>[0,0,0,0,0,0,0,0]</t>
  </si>
  <si>
    <t>No. 11</t>
  </si>
  <si>
    <t>[-45,+45]s</t>
  </si>
  <si>
    <t>No. 8</t>
  </si>
  <si>
    <t>[-82.5,+30,+20,-82.5]</t>
  </si>
  <si>
    <t>No. 4</t>
  </si>
  <si>
    <t>No. 17</t>
  </si>
  <si>
    <t>Uemura</t>
  </si>
  <si>
    <t>AA-20-2-1</t>
  </si>
  <si>
    <t>CFRP (T300A/Epoxy)</t>
  </si>
  <si>
    <t>[-20,-20,-20,-20,+20,+20,+20,+20]</t>
  </si>
  <si>
    <t>AA-20-8-1</t>
  </si>
  <si>
    <t>AA-45-2-1</t>
  </si>
  <si>
    <t>[-45,-45,-45,-45,+45,+45,+45,+45]</t>
  </si>
  <si>
    <t>AA-45-8-1</t>
  </si>
  <si>
    <t>[-45,+45,-45,+45,-45,+45,-45,+45]</t>
  </si>
  <si>
    <t>AA-70-2-1</t>
  </si>
  <si>
    <t>[-70,-70,-70,-70,+70,+70,+70,+70]</t>
  </si>
  <si>
    <t>AA-70-8-1</t>
  </si>
  <si>
    <t>[-70,+70,-70,+70]as</t>
  </si>
  <si>
    <t>AS-70-8-1</t>
  </si>
  <si>
    <t>[-70,+70,-70,+70]s</t>
  </si>
  <si>
    <t>CA-0+90-2-1</t>
  </si>
  <si>
    <t>[0,0,0,0,90,90,90,90]</t>
  </si>
  <si>
    <t>CS-0+90-8-1</t>
  </si>
  <si>
    <t>[0,90,0,90]s</t>
  </si>
  <si>
    <t>AA-20-2-0.5</t>
  </si>
  <si>
    <t>[-20,-20,+20,+20]</t>
  </si>
  <si>
    <t>AA-45-2-0.5</t>
  </si>
  <si>
    <t>[-45,-45,+45,+45]</t>
  </si>
  <si>
    <t>AA-70-4-0.5</t>
  </si>
  <si>
    <t>[-70,+70,-70,+70]</t>
  </si>
  <si>
    <t>AS-45-4-0.5</t>
  </si>
  <si>
    <t>CFRP (T300/3M SP288)</t>
  </si>
  <si>
    <t>[0,+45,90,-45,0,+45,90,-45]</t>
  </si>
  <si>
    <t>[0,0,+45,+45,-45,-45,90,90]</t>
  </si>
  <si>
    <t>[0,0,±45]s</t>
  </si>
  <si>
    <t>[0,+45,-45,-45,+45,0,0,0]</t>
  </si>
  <si>
    <t>[±45,-45,+45,0,0,0,0]</t>
  </si>
  <si>
    <t>[0,90]s</t>
  </si>
  <si>
    <t>[90,0]s</t>
  </si>
  <si>
    <t>Hirano</t>
  </si>
  <si>
    <t>No. 1-1</t>
  </si>
  <si>
    <t>CFRP (TRECA S-305-0.125 prepreg)</t>
  </si>
  <si>
    <t>[±20,0,0,±40]</t>
  </si>
  <si>
    <t>No. 1-2</t>
  </si>
  <si>
    <t>No. 1-3</t>
  </si>
  <si>
    <t>No. 2-1</t>
  </si>
  <si>
    <t>[±20,±40,0,0]</t>
  </si>
  <si>
    <t>No. 2-2</t>
  </si>
  <si>
    <t>No. 2-3</t>
  </si>
  <si>
    <t>No. 3-1</t>
  </si>
  <si>
    <t>[±40,±20,0,0]</t>
  </si>
  <si>
    <t>No. 3-2</t>
  </si>
  <si>
    <t>No. 3-3</t>
  </si>
  <si>
    <t>Kobayashi</t>
  </si>
  <si>
    <t>CFRP</t>
  </si>
  <si>
    <t>[0,+60,-60,-60,+60,0]</t>
  </si>
  <si>
    <t>No. 3</t>
  </si>
  <si>
    <t>[+30,-30,-30,+30,90,90]</t>
  </si>
  <si>
    <t>[0,±45,90]</t>
  </si>
  <si>
    <t>No. 1</t>
  </si>
  <si>
    <t>[±20,90]</t>
  </si>
  <si>
    <t>Sun</t>
  </si>
  <si>
    <t>[+26,-42,+76,-3]</t>
  </si>
  <si>
    <t>[-59,+5,+51,-59]</t>
  </si>
  <si>
    <t>[-83,+37,+15,-86]</t>
  </si>
  <si>
    <t>Geier</t>
  </si>
  <si>
    <t>Z11</t>
  </si>
  <si>
    <t>[±60,0,0,±68,±52,±37]</t>
  </si>
  <si>
    <t>Z12</t>
  </si>
  <si>
    <t>[±51,±-45,±37,±19,0,0]</t>
  </si>
  <si>
    <t>Z17</t>
  </si>
  <si>
    <t>[±30,90,90,±22,±38,±53]</t>
  </si>
  <si>
    <t>Z18</t>
  </si>
  <si>
    <t>[±37,±52,±68,0,0,±60]</t>
  </si>
  <si>
    <t>Z23</t>
  </si>
  <si>
    <t>Z24</t>
  </si>
  <si>
    <t>[±51,±45,±37,±19,0,0]</t>
  </si>
  <si>
    <t>Z25</t>
  </si>
  <si>
    <t>Z14</t>
  </si>
  <si>
    <t>[±51,90,90,±40]</t>
  </si>
  <si>
    <t>Z21</t>
  </si>
  <si>
    <t>[±39,0,0,±50]</t>
  </si>
  <si>
    <t>Z22</t>
  </si>
  <si>
    <t>[±49,±36,0,0]</t>
  </si>
  <si>
    <t>Giavotto</t>
  </si>
  <si>
    <t>Aramid Fabric (Kevlar)</t>
  </si>
  <si>
    <t>B</t>
  </si>
  <si>
    <t>Waters</t>
  </si>
  <si>
    <t>AW-CYL-2-1</t>
  </si>
  <si>
    <t>CFRP(Hercules AS4/3502)</t>
  </si>
  <si>
    <t>[45,-45,-45,45]2s</t>
  </si>
  <si>
    <t>AW-CYL-5-1</t>
  </si>
  <si>
    <t>[45,-45,90,90,90,90,-45,45]s</t>
  </si>
  <si>
    <t>AW-CYL-3-1</t>
  </si>
  <si>
    <t>[±45,0,90]2s</t>
  </si>
  <si>
    <t>AW-CYL-4-1</t>
  </si>
  <si>
    <t>[45,-45,0,0,0,0,-45,45]s</t>
  </si>
  <si>
    <t>AW-CYL-1-1</t>
  </si>
  <si>
    <t>[±45,0,90]s</t>
  </si>
  <si>
    <t>Bisagni</t>
  </si>
  <si>
    <t>[90,+30,-30,90]</t>
  </si>
  <si>
    <t>[±45]</t>
  </si>
  <si>
    <t>CFRP Fabric</t>
  </si>
  <si>
    <t xml:space="preserve">[0,±45,0] </t>
  </si>
  <si>
    <t>[±45]2s</t>
  </si>
  <si>
    <t>[90,0]2s</t>
  </si>
  <si>
    <t>Meyer-Piening</t>
  </si>
  <si>
    <t>Z28</t>
  </si>
  <si>
    <t>[±38,±68,90,90,±8,±53]</t>
  </si>
  <si>
    <t>Z29</t>
  </si>
  <si>
    <t>Z30</t>
  </si>
  <si>
    <t>Z31</t>
  </si>
  <si>
    <t>Z32</t>
  </si>
  <si>
    <t>Z33</t>
  </si>
  <si>
    <t>[0,0,±19,±37,±45,±51]</t>
  </si>
  <si>
    <t>[0,±45,0]</t>
  </si>
  <si>
    <t>Hilburger</t>
  </si>
  <si>
    <t>C1</t>
  </si>
  <si>
    <t>CFRP (AS4/3502)</t>
  </si>
  <si>
    <t>[-45,+45,0,0]s</t>
  </si>
  <si>
    <t>C2</t>
  </si>
  <si>
    <t>[-45,+45,90,90]s</t>
  </si>
  <si>
    <t>C3</t>
  </si>
  <si>
    <t>[-45,+45,0,90]s</t>
  </si>
  <si>
    <t>Hühne</t>
  </si>
  <si>
    <t>Z07</t>
  </si>
  <si>
    <t>[24,-24,41,-41]</t>
  </si>
  <si>
    <t>Z08</t>
  </si>
  <si>
    <t>Z09</t>
  </si>
  <si>
    <t>[±41,±24]</t>
  </si>
  <si>
    <t>Z10</t>
  </si>
  <si>
    <t>[24,41,-41,-24]</t>
  </si>
  <si>
    <t>[+24,±41,-24]</t>
  </si>
  <si>
    <t>[±45,0,-79]</t>
  </si>
  <si>
    <t>Degenhardt</t>
  </si>
  <si>
    <t>CFRP (IM7/8552)</t>
  </si>
  <si>
    <t>Z20</t>
  </si>
  <si>
    <t>Z26</t>
  </si>
  <si>
    <t>Z15</t>
  </si>
  <si>
    <t>Priyadarsini</t>
  </si>
  <si>
    <t>SP1</t>
  </si>
  <si>
    <t>CFRP (T300/914UD)</t>
  </si>
  <si>
    <t>[0,±45,0]s</t>
  </si>
  <si>
    <t>SP2</t>
  </si>
  <si>
    <t>SP3</t>
  </si>
  <si>
    <t>SP4</t>
  </si>
  <si>
    <t>Arbelo</t>
  </si>
  <si>
    <t>R07</t>
  </si>
  <si>
    <t>CFRP (UD prepreg Unipreg 100 g/m²)</t>
  </si>
  <si>
    <t xml:space="preserve">[0,0,45,-45,45,-45] </t>
  </si>
  <si>
    <t>R08</t>
  </si>
  <si>
    <t>R09</t>
  </si>
  <si>
    <t>C</t>
  </si>
  <si>
    <t>Kalnins</t>
  </si>
  <si>
    <t xml:space="preserve">R25 </t>
  </si>
  <si>
    <t>[24,-24,-41,-41]</t>
  </si>
  <si>
    <t xml:space="preserve">R26 </t>
  </si>
  <si>
    <t xml:space="preserve">R27 </t>
  </si>
  <si>
    <t xml:space="preserve">R28 </t>
  </si>
  <si>
    <t xml:space="preserve">R19 </t>
  </si>
  <si>
    <t>[0,60,-60]</t>
  </si>
  <si>
    <t xml:space="preserve">R20 </t>
  </si>
  <si>
    <t xml:space="preserve">R21 </t>
  </si>
  <si>
    <t xml:space="preserve">R22 </t>
  </si>
  <si>
    <t>[0,45,-45]</t>
  </si>
  <si>
    <t xml:space="preserve">R23 </t>
  </si>
  <si>
    <t xml:space="preserve">R24 </t>
  </si>
  <si>
    <t xml:space="preserve">R15 </t>
  </si>
  <si>
    <t xml:space="preserve">R16 </t>
  </si>
  <si>
    <t xml:space="preserve">R17 </t>
  </si>
  <si>
    <t>[0,45]</t>
  </si>
  <si>
    <t xml:space="preserve">R18 </t>
  </si>
  <si>
    <t>Schillo</t>
  </si>
  <si>
    <t xml:space="preserve">Z1.1 </t>
  </si>
  <si>
    <t>CFRP (AS7/8552)</t>
  </si>
  <si>
    <t>[90,±30,±30,90]</t>
  </si>
  <si>
    <t xml:space="preserve">Z1.2 </t>
  </si>
  <si>
    <t xml:space="preserve">Z1.3 </t>
  </si>
  <si>
    <t xml:space="preserve">Z1.5 </t>
  </si>
  <si>
    <t xml:space="preserve">Z1.6 </t>
  </si>
  <si>
    <t xml:space="preserve">Z2.1 </t>
  </si>
  <si>
    <t xml:space="preserve">Z2.2 </t>
  </si>
  <si>
    <t xml:space="preserve">Z2.3 </t>
  </si>
  <si>
    <t xml:space="preserve">Z2.4 </t>
  </si>
  <si>
    <t xml:space="preserve">Z2.5 </t>
  </si>
  <si>
    <t xml:space="preserve">Z2.6 </t>
  </si>
  <si>
    <t>Takano</t>
  </si>
  <si>
    <t>Khakimova</t>
  </si>
  <si>
    <t>Z36</t>
  </si>
  <si>
    <t>[±34,0,0,±53]</t>
  </si>
  <si>
    <t>Z37</t>
  </si>
  <si>
    <t>Skukis</t>
  </si>
  <si>
    <t>[±24,±41]</t>
  </si>
  <si>
    <t>Franzoni</t>
  </si>
  <si>
    <t>ZD27</t>
  </si>
  <si>
    <t>ZD29</t>
  </si>
  <si>
    <t>ZD28</t>
  </si>
  <si>
    <t>Z42</t>
  </si>
  <si>
    <t>CFRP(135/HS40/67g NTPT)</t>
  </si>
  <si>
    <t>[+60 0 -60]s</t>
  </si>
  <si>
    <t>No. 191</t>
  </si>
  <si>
    <t xml:space="preserve">CFRP (HSX350C075) </t>
  </si>
  <si>
    <t>[-50,50]</t>
  </si>
  <si>
    <t>No. 192</t>
  </si>
  <si>
    <t>Hartwich</t>
  </si>
  <si>
    <t>Z2W2</t>
  </si>
  <si>
    <t>Z6W2</t>
  </si>
  <si>
    <t>Z3W2</t>
  </si>
  <si>
    <t>Z4W2</t>
  </si>
  <si>
    <t>Z1W2</t>
  </si>
  <si>
    <t>Z5W2</t>
  </si>
  <si>
    <t>Z1L2</t>
  </si>
  <si>
    <t>[90,-30,30,-30,30,90]</t>
  </si>
  <si>
    <t>Z2L2</t>
  </si>
  <si>
    <t>Z3L2</t>
  </si>
  <si>
    <t>Z1L1</t>
  </si>
  <si>
    <t>Z2L1</t>
  </si>
  <si>
    <t>Z3L1</t>
  </si>
  <si>
    <t>Lincoln</t>
  </si>
  <si>
    <t>QI</t>
  </si>
  <si>
    <t>Rudd</t>
  </si>
  <si>
    <t>NDL-1</t>
  </si>
  <si>
    <t>[23,0,-23]4s</t>
  </si>
  <si>
    <t>Z1LG</t>
  </si>
  <si>
    <t>Z2LG</t>
  </si>
  <si>
    <t>Z3LG</t>
  </si>
  <si>
    <t>Z4LG</t>
  </si>
  <si>
    <t>Z5LG</t>
  </si>
  <si>
    <t>Z6LG</t>
  </si>
  <si>
    <t>Z1WG</t>
  </si>
  <si>
    <t>all</t>
  </si>
  <si>
    <t>w</t>
  </si>
  <si>
    <t>w/t</t>
  </si>
  <si>
    <t>Composite Shells v0</t>
  </si>
  <si>
    <t>v0</t>
  </si>
  <si>
    <t>K6 v1</t>
  </si>
  <si>
    <t xml:space="preserve">Metal Shells </t>
  </si>
  <si>
    <t>Exp.</t>
  </si>
  <si>
    <t>MC</t>
  </si>
  <si>
    <t>wt05</t>
  </si>
  <si>
    <t>LR4</t>
  </si>
  <si>
    <t>LR2</t>
  </si>
  <si>
    <t>Specific</t>
  </si>
  <si>
    <t>Metal shells</t>
  </si>
  <si>
    <t xml:space="preserve">Composite Shells </t>
  </si>
  <si>
    <t>metal shells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</si>
</sst>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0"/>
    <numFmt numFmtId="165" formatCode="0.0000"/>
  </numFmts>
  <fonts count="5" x14ac:knownFonts="1">
    <font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sz val="11"/>
      <color theme="1"/>
      <name val="Symbol"/>
      <family val="1"/>
      <charset val="2"/>
    </font>
    <font>
      <u/>
      <sz val="11"/>
      <color theme="10"/>
      <name val="Aptos Narrow"/>
      <family val="2"/>
      <scheme val="minor"/>
    </font>
    <font>
      <b/>
      <sz val="1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26">
    <xf numFmtId="0" fontId="0" fillId="0" borderId="0" xfId="0"/>
    <xf numFmtId="0" fontId="0" fillId="2" borderId="0" xfId="0" applyFill="1"/>
    <xf numFmtId="11" fontId="0" fillId="0" borderId="0" xfId="0" applyNumberFormat="1"/>
    <xf numFmtId="164" fontId="0" fillId="0" borderId="0" xfId="0" applyNumberFormat="1"/>
    <xf numFmtId="0" fontId="0" fillId="0" borderId="5" xfId="0" applyBorder="1"/>
    <xf numFmtId="2" fontId="0" fillId="0" borderId="0" xfId="0" applyNumberFormat="1"/>
    <xf numFmtId="0" fontId="2" fillId="0" borderId="0" xfId="0" applyFont="1"/>
    <xf numFmtId="0" fontId="0" fillId="2" borderId="1" xfId="0" applyFill="1" applyBorder="1"/>
    <xf numFmtId="0" fontId="0" fillId="2" borderId="6" xfId="0" applyFill="1" applyBorder="1"/>
    <xf numFmtId="0" fontId="0" fillId="2" borderId="2" xfId="0" applyFill="1" applyBorder="1"/>
    <xf numFmtId="0" fontId="0" fillId="2" borderId="7" xfId="0" applyFill="1" applyBorder="1"/>
    <xf numFmtId="0" fontId="0" fillId="2" borderId="5" xfId="0" applyFill="1" applyBorder="1"/>
    <xf numFmtId="0" fontId="0" fillId="2" borderId="3" xfId="0" applyFill="1" applyBorder="1"/>
    <xf numFmtId="0" fontId="0" fillId="2" borderId="8" xfId="0" applyFill="1" applyBorder="1"/>
    <xf numFmtId="0" fontId="0" fillId="2" borderId="4" xfId="0" applyFill="1" applyBorder="1"/>
    <xf numFmtId="0" fontId="4" fillId="0" borderId="0" xfId="0" applyFont="1" applyAlignment="1">
      <alignment horizontal="right"/>
    </xf>
    <xf numFmtId="0" fontId="0" fillId="0" borderId="0" xfId="0" applyAlignment="1">
      <alignment horizontal="left"/>
    </xf>
    <xf numFmtId="0" fontId="0" fillId="0" borderId="0" xfId="0" applyAlignment="1">
      <alignment horizontal="right"/>
    </xf>
    <xf numFmtId="0" fontId="0" fillId="0" borderId="0" xfId="0" quotePrefix="1"/>
    <xf numFmtId="0" fontId="4" fillId="0" borderId="0" xfId="1" applyNumberFormat="1" applyFont="1" applyAlignment="1">
      <alignment horizontal="right"/>
    </xf>
    <xf numFmtId="0" fontId="0" fillId="0" borderId="0" xfId="0" quotePrefix="1" applyAlignment="1">
      <alignment horizontal="right"/>
    </xf>
    <xf numFmtId="165" fontId="0" fillId="0" borderId="0" xfId="0" applyNumberFormat="1"/>
    <xf numFmtId="0" fontId="0" fillId="0" borderId="0" xfId="0" applyNumberFormat="1" applyFill="1"/>
    <xf numFmtId="0" fontId="0" fillId="0" borderId="0" xfId="0" applyFill="1"/>
    <xf numFmtId="0" fontId="0" fillId="0" borderId="0" xfId="0" applyFill="1" applyBorder="1"/>
    <xf numFmtId="0" fontId="0" fillId="0" borderId="8" xfId="0" applyFill="1" applyBorder="1"/>
  </cellXfs>
  <cellStyles count="2">
    <cellStyle name="Link" xfId="1" builtinId="8"/>
    <cellStyle name="Standard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8F8F8"/>
        </patternFill>
      </fill>
    </dxf>
    <dxf>
      <fill>
        <patternFill>
          <bgColor theme="0" tint="-0.14996795556505021"/>
        </patternFill>
      </fill>
    </dxf>
    <dxf>
      <font>
        <color theme="0"/>
      </font>
      <fill>
        <patternFill>
          <bgColor rgb="FF000099"/>
        </patternFill>
      </fill>
    </dxf>
    <dxf>
      <font>
        <b/>
        <i val="0"/>
        <color theme="0"/>
      </font>
      <fill>
        <patternFill>
          <bgColor rgb="FF000099"/>
        </patternFill>
      </fill>
    </dxf>
  </dxfs>
  <tableStyles count="1" defaultTableStyle="TableStyleMedium2" defaultPivotStyle="PivotStyleLight16">
    <tableStyle name="PKT-Tabelle" pivot="0" count="4" xr9:uid="{C257A113-8D81-42C8-9073-92DD097F091F}">
      <tableStyleElement type="headerRow" dxfId="7"/>
      <tableStyleElement type="firstColumn" dxfId="6"/>
      <tableStyleElement type="firstRowStripe" dxfId="5"/>
      <tableStyleElement type="secondRowStripe" dxfId="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2.xml"/><Relationship Id="rId29" Type="http://schemas.microsoft.com/office/2017/06/relationships/rdRichValue" Target="richData/rdrichvalue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5.xml"/><Relationship Id="rId28" Type="http://schemas.microsoft.com/office/2022/10/relationships/richValueRel" Target="richData/richValueRel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1.xml"/><Relationship Id="rId31" Type="http://schemas.microsoft.com/office/2017/06/relationships/rdRichValueTypes" Target="richData/rdRichValueTyp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4.xml"/><Relationship Id="rId27" Type="http://schemas.openxmlformats.org/officeDocument/2006/relationships/sheetMetadata" Target="metadata.xml"/><Relationship Id="rId30" Type="http://schemas.microsoft.com/office/2017/06/relationships/rdRichValueStructure" Target="richData/rdrichvaluestructure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2"/>
          <c:order val="0"/>
          <c:tx>
            <c:strRef>
              <c:f>'Exp. Composite Cylinder'!$X$1</c:f>
              <c:strCache>
                <c:ptCount val="1"/>
                <c:pt idx="0">
                  <c:v>all</c:v>
                </c:pt>
              </c:strCache>
            </c:strRef>
          </c:tx>
          <c:spPr>
            <a:ln w="38100">
              <a:noFill/>
            </a:ln>
          </c:spPr>
          <c:marker>
            <c:symbol val="square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'Exp. Composite Cylinder'!$K$1:$K$222</c:f>
              <c:numCache>
                <c:formatCode>General</c:formatCode>
                <c:ptCount val="222"/>
                <c:pt idx="0">
                  <c:v>403.22350120764816</c:v>
                </c:pt>
                <c:pt idx="1">
                  <c:v>8425.6154880801514</c:v>
                </c:pt>
                <c:pt idx="2">
                  <c:v>413.65169520439764</c:v>
                </c:pt>
                <c:pt idx="3">
                  <c:v>8570.8847206332593</c:v>
                </c:pt>
                <c:pt idx="4">
                  <c:v>416.04274546569485</c:v>
                </c:pt>
                <c:pt idx="5">
                  <c:v>811.98355805559845</c:v>
                </c:pt>
                <c:pt idx="6">
                  <c:v>848.07171619140286</c:v>
                </c:pt>
                <c:pt idx="7">
                  <c:v>529.98550349746154</c:v>
                </c:pt>
                <c:pt idx="8">
                  <c:v>1173.609389139443</c:v>
                </c:pt>
                <c:pt idx="9">
                  <c:v>536.69046030879076</c:v>
                </c:pt>
                <c:pt idx="10">
                  <c:v>1186.3660129344371</c:v>
                </c:pt>
                <c:pt idx="11">
                  <c:v>1496.8395482699868</c:v>
                </c:pt>
                <c:pt idx="12">
                  <c:v>1549.1484572149059</c:v>
                </c:pt>
                <c:pt idx="13">
                  <c:v>1864.5189156834988</c:v>
                </c:pt>
                <c:pt idx="14">
                  <c:v>1864.5189156834988</c:v>
                </c:pt>
                <c:pt idx="15">
                  <c:v>2019.274571988972</c:v>
                </c:pt>
                <c:pt idx="16">
                  <c:v>2019.274571988972</c:v>
                </c:pt>
                <c:pt idx="17">
                  <c:v>647.33686276990181</c:v>
                </c:pt>
                <c:pt idx="18">
                  <c:v>845.466859949644</c:v>
                </c:pt>
                <c:pt idx="19">
                  <c:v>849.23260804956487</c:v>
                </c:pt>
                <c:pt idx="20">
                  <c:v>854.63311977220803</c:v>
                </c:pt>
                <c:pt idx="21">
                  <c:v>849.23260804956487</c:v>
                </c:pt>
                <c:pt idx="22">
                  <c:v>864.49901437275298</c:v>
                </c:pt>
                <c:pt idx="23">
                  <c:v>864.49901437275298</c:v>
                </c:pt>
                <c:pt idx="24">
                  <c:v>861.52251554666418</c:v>
                </c:pt>
                <c:pt idx="25">
                  <c:v>861.52251554666418</c:v>
                </c:pt>
                <c:pt idx="26">
                  <c:v>870.78171069813629</c:v>
                </c:pt>
                <c:pt idx="27">
                  <c:v>867.8018341730974</c:v>
                </c:pt>
                <c:pt idx="28">
                  <c:v>867.8018341730974</c:v>
                </c:pt>
                <c:pt idx="29">
                  <c:v>874.17336012150486</c:v>
                </c:pt>
                <c:pt idx="30">
                  <c:v>878.04138383885675</c:v>
                </c:pt>
                <c:pt idx="31">
                  <c:v>851.73142983655885</c:v>
                </c:pt>
                <c:pt idx="32">
                  <c:v>1349.9139642692628</c:v>
                </c:pt>
                <c:pt idx="33">
                  <c:v>1794.1415623614962</c:v>
                </c:pt>
                <c:pt idx="34">
                  <c:v>2564.352691981037</c:v>
                </c:pt>
                <c:pt idx="35">
                  <c:v>2865.0300973659982</c:v>
                </c:pt>
                <c:pt idx="36">
                  <c:v>3158.2994819701453</c:v>
                </c:pt>
                <c:pt idx="37">
                  <c:v>3205.4408649762959</c:v>
                </c:pt>
                <c:pt idx="38">
                  <c:v>3049.1942572291409</c:v>
                </c:pt>
                <c:pt idx="39">
                  <c:v>1702.4007538776975</c:v>
                </c:pt>
                <c:pt idx="40">
                  <c:v>2111.2183859167453</c:v>
                </c:pt>
                <c:pt idx="41">
                  <c:v>5587.5388076129684</c:v>
                </c:pt>
                <c:pt idx="42">
                  <c:v>5935.2590619342473</c:v>
                </c:pt>
                <c:pt idx="43">
                  <c:v>6157.2383411798864</c:v>
                </c:pt>
                <c:pt idx="44">
                  <c:v>858.545281275251</c:v>
                </c:pt>
                <c:pt idx="45">
                  <c:v>858.545281275251</c:v>
                </c:pt>
                <c:pt idx="46">
                  <c:v>858.545281275251</c:v>
                </c:pt>
                <c:pt idx="47">
                  <c:v>858.545281275251</c:v>
                </c:pt>
                <c:pt idx="48">
                  <c:v>858.545281275251</c:v>
                </c:pt>
                <c:pt idx="49">
                  <c:v>858.545281275251</c:v>
                </c:pt>
                <c:pt idx="50">
                  <c:v>858.545281275251</c:v>
                </c:pt>
                <c:pt idx="51">
                  <c:v>858.545281275251</c:v>
                </c:pt>
                <c:pt idx="52">
                  <c:v>858.545281275251</c:v>
                </c:pt>
                <c:pt idx="53">
                  <c:v>858.545281275251</c:v>
                </c:pt>
                <c:pt idx="54">
                  <c:v>858.545281275251</c:v>
                </c:pt>
                <c:pt idx="55">
                  <c:v>858.545281275251</c:v>
                </c:pt>
                <c:pt idx="56">
                  <c:v>858.545281275251</c:v>
                </c:pt>
                <c:pt idx="57">
                  <c:v>3434.181125101004</c:v>
                </c:pt>
                <c:pt idx="58">
                  <c:v>858.545281275251</c:v>
                </c:pt>
                <c:pt idx="59">
                  <c:v>858.545281275251</c:v>
                </c:pt>
                <c:pt idx="60">
                  <c:v>858.545281275251</c:v>
                </c:pt>
                <c:pt idx="61">
                  <c:v>858.545281275251</c:v>
                </c:pt>
                <c:pt idx="62">
                  <c:v>1717.090562550502</c:v>
                </c:pt>
                <c:pt idx="63">
                  <c:v>1717.090562550502</c:v>
                </c:pt>
                <c:pt idx="64">
                  <c:v>1717.090562550502</c:v>
                </c:pt>
                <c:pt idx="65">
                  <c:v>1717.090562550502</c:v>
                </c:pt>
                <c:pt idx="66">
                  <c:v>813.043128536116</c:v>
                </c:pt>
                <c:pt idx="67">
                  <c:v>924.07527292893758</c:v>
                </c:pt>
                <c:pt idx="68">
                  <c:v>953.5046615321329</c:v>
                </c:pt>
                <c:pt idx="69">
                  <c:v>876.09206346085602</c:v>
                </c:pt>
                <c:pt idx="70">
                  <c:v>919.06596349525364</c:v>
                </c:pt>
                <c:pt idx="71">
                  <c:v>973.51752465497043</c:v>
                </c:pt>
                <c:pt idx="72">
                  <c:v>1987.4002190894842</c:v>
                </c:pt>
                <c:pt idx="73">
                  <c:v>1906.6519698726511</c:v>
                </c:pt>
                <c:pt idx="74">
                  <c:v>1054.7239327705788</c:v>
                </c:pt>
                <c:pt idx="75">
                  <c:v>1054.7239327705788</c:v>
                </c:pt>
                <c:pt idx="76">
                  <c:v>1054.7239327705788</c:v>
                </c:pt>
                <c:pt idx="77">
                  <c:v>1054.7239327705788</c:v>
                </c:pt>
                <c:pt idx="78">
                  <c:v>1054.7239327705788</c:v>
                </c:pt>
                <c:pt idx="79">
                  <c:v>1054.7239327705788</c:v>
                </c:pt>
                <c:pt idx="80">
                  <c:v>1054.7239327705788</c:v>
                </c:pt>
                <c:pt idx="81">
                  <c:v>1054.7239327705788</c:v>
                </c:pt>
                <c:pt idx="82">
                  <c:v>1054.7239327705788</c:v>
                </c:pt>
                <c:pt idx="83">
                  <c:v>375.19732602436409</c:v>
                </c:pt>
                <c:pt idx="84">
                  <c:v>424.44458350030948</c:v>
                </c:pt>
                <c:pt idx="85">
                  <c:v>660.1655373127652</c:v>
                </c:pt>
                <c:pt idx="86">
                  <c:v>908.51352515899578</c:v>
                </c:pt>
                <c:pt idx="87">
                  <c:v>518.72903964962211</c:v>
                </c:pt>
                <c:pt idx="88">
                  <c:v>529.10362044261456</c:v>
                </c:pt>
                <c:pt idx="89">
                  <c:v>529.10362044261456</c:v>
                </c:pt>
                <c:pt idx="90">
                  <c:v>529.10362044261456</c:v>
                </c:pt>
                <c:pt idx="91">
                  <c:v>539.90165351287203</c:v>
                </c:pt>
                <c:pt idx="92">
                  <c:v>793.98267612335223</c:v>
                </c:pt>
                <c:pt idx="93">
                  <c:v>793.98267612335223</c:v>
                </c:pt>
                <c:pt idx="94">
                  <c:v>793.98267612335223</c:v>
                </c:pt>
                <c:pt idx="95">
                  <c:v>793.98267612335223</c:v>
                </c:pt>
                <c:pt idx="96">
                  <c:v>793.98267612335223</c:v>
                </c:pt>
                <c:pt idx="97">
                  <c:v>793.98267612335223</c:v>
                </c:pt>
                <c:pt idx="98">
                  <c:v>793.98267612335223</c:v>
                </c:pt>
                <c:pt idx="99">
                  <c:v>1323.304460205587</c:v>
                </c:pt>
                <c:pt idx="100">
                  <c:v>1323.304460205587</c:v>
                </c:pt>
                <c:pt idx="101">
                  <c:v>1323.304460205587</c:v>
                </c:pt>
                <c:pt idx="102">
                  <c:v>792.76540777095079</c:v>
                </c:pt>
                <c:pt idx="103">
                  <c:v>792.76540777095079</c:v>
                </c:pt>
                <c:pt idx="104">
                  <c:v>298.62482266489911</c:v>
                </c:pt>
                <c:pt idx="105">
                  <c:v>299.36435912518863</c:v>
                </c:pt>
                <c:pt idx="106">
                  <c:v>300.10756756393044</c:v>
                </c:pt>
                <c:pt idx="107">
                  <c:v>309.79838086814755</c:v>
                </c:pt>
                <c:pt idx="108">
                  <c:v>594.8982687733818</c:v>
                </c:pt>
                <c:pt idx="109">
                  <c:v>529.84508787272637</c:v>
                </c:pt>
                <c:pt idx="110">
                  <c:v>529.84508787272637</c:v>
                </c:pt>
                <c:pt idx="111">
                  <c:v>529.84508787272637</c:v>
                </c:pt>
                <c:pt idx="112">
                  <c:v>529.84508787272637</c:v>
                </c:pt>
                <c:pt idx="113">
                  <c:v>602.09669076446187</c:v>
                </c:pt>
                <c:pt idx="114">
                  <c:v>602.09669076446187</c:v>
                </c:pt>
                <c:pt idx="115">
                  <c:v>602.09669076446187</c:v>
                </c:pt>
                <c:pt idx="116">
                  <c:v>602.09669076446187</c:v>
                </c:pt>
                <c:pt idx="117">
                  <c:v>602.09669076446187</c:v>
                </c:pt>
                <c:pt idx="118">
                  <c:v>602.09669076446187</c:v>
                </c:pt>
                <c:pt idx="119">
                  <c:v>602.09669076446187</c:v>
                </c:pt>
                <c:pt idx="120">
                  <c:v>602.09669076446187</c:v>
                </c:pt>
                <c:pt idx="121">
                  <c:v>662.30635984090804</c:v>
                </c:pt>
                <c:pt idx="122">
                  <c:v>662.30635984090804</c:v>
                </c:pt>
                <c:pt idx="123">
                  <c:v>662.30635984090804</c:v>
                </c:pt>
                <c:pt idx="124">
                  <c:v>662.30635984090804</c:v>
                </c:pt>
                <c:pt idx="125">
                  <c:v>793.98267612335223</c:v>
                </c:pt>
                <c:pt idx="126">
                  <c:v>674.32054269761056</c:v>
                </c:pt>
                <c:pt idx="127">
                  <c:v>793.98267612335223</c:v>
                </c:pt>
                <c:pt idx="128">
                  <c:v>793.98267612335223</c:v>
                </c:pt>
                <c:pt idx="129">
                  <c:v>793.98267612335223</c:v>
                </c:pt>
                <c:pt idx="130">
                  <c:v>793.98267612335223</c:v>
                </c:pt>
                <c:pt idx="131">
                  <c:v>793.98267612335223</c:v>
                </c:pt>
                <c:pt idx="132">
                  <c:v>793.98267612335223</c:v>
                </c:pt>
                <c:pt idx="133">
                  <c:v>602.09669076446187</c:v>
                </c:pt>
                <c:pt idx="134">
                  <c:v>602.09669076446187</c:v>
                </c:pt>
                <c:pt idx="135">
                  <c:v>662.30635984090804</c:v>
                </c:pt>
                <c:pt idx="136">
                  <c:v>662.30635984090804</c:v>
                </c:pt>
                <c:pt idx="137">
                  <c:v>594.97263105697846</c:v>
                </c:pt>
                <c:pt idx="138">
                  <c:v>594.97263105697846</c:v>
                </c:pt>
                <c:pt idx="139">
                  <c:v>594.97263105697846</c:v>
                </c:pt>
                <c:pt idx="140">
                  <c:v>1984.9566903083805</c:v>
                </c:pt>
                <c:pt idx="141">
                  <c:v>1984.9566903083805</c:v>
                </c:pt>
                <c:pt idx="142">
                  <c:v>1984.9566903083805</c:v>
                </c:pt>
                <c:pt idx="143">
                  <c:v>1984.9566903083805</c:v>
                </c:pt>
                <c:pt idx="144">
                  <c:v>1984.9566903083805</c:v>
                </c:pt>
                <c:pt idx="145">
                  <c:v>1984.9566903083805</c:v>
                </c:pt>
                <c:pt idx="146">
                  <c:v>1925.4555010115255</c:v>
                </c:pt>
                <c:pt idx="147">
                  <c:v>1949.0028303142005</c:v>
                </c:pt>
                <c:pt idx="148">
                  <c:v>1960.4852806610372</c:v>
                </c:pt>
                <c:pt idx="149">
                  <c:v>1964.9985527644917</c:v>
                </c:pt>
                <c:pt idx="150">
                  <c:v>1993.8543598821004</c:v>
                </c:pt>
                <c:pt idx="151">
                  <c:v>1993.5356873508529</c:v>
                </c:pt>
                <c:pt idx="152">
                  <c:v>1993.2967497934396</c:v>
                </c:pt>
                <c:pt idx="153">
                  <c:v>2036.3767053221761</c:v>
                </c:pt>
                <c:pt idx="154">
                  <c:v>2058.1210767898651</c:v>
                </c:pt>
                <c:pt idx="155">
                  <c:v>2066.3894872925098</c:v>
                </c:pt>
                <c:pt idx="156">
                  <c:v>967.29435023678298</c:v>
                </c:pt>
                <c:pt idx="157">
                  <c:v>967.29435023678298</c:v>
                </c:pt>
                <c:pt idx="158">
                  <c:v>967.29435023678298</c:v>
                </c:pt>
                <c:pt idx="159">
                  <c:v>967.29435023678298</c:v>
                </c:pt>
                <c:pt idx="160">
                  <c:v>1233.5420707977746</c:v>
                </c:pt>
                <c:pt idx="161">
                  <c:v>1233.5420707977746</c:v>
                </c:pt>
                <c:pt idx="162">
                  <c:v>1233.5420707977746</c:v>
                </c:pt>
                <c:pt idx="163">
                  <c:v>2063.5612805051369</c:v>
                </c:pt>
                <c:pt idx="164">
                  <c:v>2063.5612805051369</c:v>
                </c:pt>
                <c:pt idx="165">
                  <c:v>2063.5612805051369</c:v>
                </c:pt>
                <c:pt idx="166">
                  <c:v>826.74730789468617</c:v>
                </c:pt>
                <c:pt idx="167">
                  <c:v>826.74730789468617</c:v>
                </c:pt>
                <c:pt idx="168">
                  <c:v>826.74730789468617</c:v>
                </c:pt>
                <c:pt idx="169">
                  <c:v>826.74730789468617</c:v>
                </c:pt>
                <c:pt idx="170">
                  <c:v>1102.3297438595816</c:v>
                </c:pt>
                <c:pt idx="171">
                  <c:v>1102.3297438595816</c:v>
                </c:pt>
                <c:pt idx="172">
                  <c:v>1102.3297438595816</c:v>
                </c:pt>
                <c:pt idx="173">
                  <c:v>1102.3297438595816</c:v>
                </c:pt>
                <c:pt idx="174">
                  <c:v>1102.3297438595816</c:v>
                </c:pt>
                <c:pt idx="175">
                  <c:v>1102.3297438595816</c:v>
                </c:pt>
                <c:pt idx="176">
                  <c:v>1552.7195001525054</c:v>
                </c:pt>
                <c:pt idx="177">
                  <c:v>1552.7195001525054</c:v>
                </c:pt>
                <c:pt idx="178">
                  <c:v>1653.4946157893723</c:v>
                </c:pt>
                <c:pt idx="179">
                  <c:v>1653.4946157893723</c:v>
                </c:pt>
                <c:pt idx="180">
                  <c:v>495.90462871680512</c:v>
                </c:pt>
                <c:pt idx="181">
                  <c:v>495.90462871680512</c:v>
                </c:pt>
                <c:pt idx="182">
                  <c:v>495.90462871680512</c:v>
                </c:pt>
                <c:pt idx="183">
                  <c:v>495.90462871680512</c:v>
                </c:pt>
                <c:pt idx="184">
                  <c:v>495.90462871680512</c:v>
                </c:pt>
                <c:pt idx="185">
                  <c:v>495.90462871680512</c:v>
                </c:pt>
                <c:pt idx="186">
                  <c:v>495.90462871680512</c:v>
                </c:pt>
                <c:pt idx="187">
                  <c:v>495.90462871680512</c:v>
                </c:pt>
                <c:pt idx="188">
                  <c:v>495.90462871680512</c:v>
                </c:pt>
                <c:pt idx="189">
                  <c:v>495.90462871680512</c:v>
                </c:pt>
                <c:pt idx="190">
                  <c:v>495.90462871680512</c:v>
                </c:pt>
                <c:pt idx="191">
                  <c:v>2035.0702963561507</c:v>
                </c:pt>
                <c:pt idx="192">
                  <c:v>2035.0702963561507</c:v>
                </c:pt>
                <c:pt idx="193">
                  <c:v>1823.9755285218846</c:v>
                </c:pt>
                <c:pt idx="194">
                  <c:v>1823.9755285218846</c:v>
                </c:pt>
                <c:pt idx="195">
                  <c:v>2056.7232549229452</c:v>
                </c:pt>
                <c:pt idx="196">
                  <c:v>2293.2144871566497</c:v>
                </c:pt>
                <c:pt idx="197">
                  <c:v>2484.4147263775458</c:v>
                </c:pt>
                <c:pt idx="198">
                  <c:v>4229.8952775549988</c:v>
                </c:pt>
                <c:pt idx="199">
                  <c:v>3406.925719346234</c:v>
                </c:pt>
                <c:pt idx="200">
                  <c:v>3406.925719346234</c:v>
                </c:pt>
                <c:pt idx="201">
                  <c:v>471.71415902330244</c:v>
                </c:pt>
                <c:pt idx="202">
                  <c:v>471.71415902330244</c:v>
                </c:pt>
                <c:pt idx="203">
                  <c:v>483.50701299888499</c:v>
                </c:pt>
                <c:pt idx="204">
                  <c:v>483.50701299888499</c:v>
                </c:pt>
                <c:pt idx="205">
                  <c:v>495.90462871680512</c:v>
                </c:pt>
                <c:pt idx="206">
                  <c:v>495.90462871680512</c:v>
                </c:pt>
                <c:pt idx="207">
                  <c:v>537.2300144432055</c:v>
                </c:pt>
                <c:pt idx="208">
                  <c:v>537.2300144432055</c:v>
                </c:pt>
                <c:pt idx="209">
                  <c:v>537.2300144432055</c:v>
                </c:pt>
                <c:pt idx="210">
                  <c:v>544.79663436494081</c:v>
                </c:pt>
                <c:pt idx="211">
                  <c:v>552.57944342729718</c:v>
                </c:pt>
                <c:pt idx="212">
                  <c:v>552.57944342729718</c:v>
                </c:pt>
                <c:pt idx="213">
                  <c:v>3275.4940960398999</c:v>
                </c:pt>
                <c:pt idx="214">
                  <c:v>827.11491452336327</c:v>
                </c:pt>
                <c:pt idx="215">
                  <c:v>2234.3054663434041</c:v>
                </c:pt>
                <c:pt idx="216">
                  <c:v>2078.4236896217717</c:v>
                </c:pt>
                <c:pt idx="217">
                  <c:v>2054.5337621548547</c:v>
                </c:pt>
                <c:pt idx="218">
                  <c:v>2127.9099679460996</c:v>
                </c:pt>
                <c:pt idx="219">
                  <c:v>2127.9099679460996</c:v>
                </c:pt>
                <c:pt idx="220">
                  <c:v>2102.8757330290864</c:v>
                </c:pt>
                <c:pt idx="221">
                  <c:v>2031.186787584913</c:v>
                </c:pt>
              </c:numCache>
            </c:numRef>
          </c:xVal>
          <c:yVal>
            <c:numRef>
              <c:f>'Exp. Composite Cylinder'!$V$1:$V$222</c:f>
              <c:numCache>
                <c:formatCode>General</c:formatCode>
                <c:ptCount val="222"/>
                <c:pt idx="0">
                  <c:v>0.71800064473047964</c:v>
                </c:pt>
                <c:pt idx="1">
                  <c:v>0.75815344822147679</c:v>
                </c:pt>
                <c:pt idx="2">
                  <c:v>0.83169365315022725</c:v>
                </c:pt>
                <c:pt idx="3">
                  <c:v>0.72209638753409944</c:v>
                </c:pt>
                <c:pt idx="4">
                  <c:v>0.73372750069657278</c:v>
                </c:pt>
                <c:pt idx="5">
                  <c:v>0.63203223055771129</c:v>
                </c:pt>
                <c:pt idx="6">
                  <c:v>0.62313782348830182</c:v>
                </c:pt>
                <c:pt idx="7">
                  <c:v>0.62872850919992351</c:v>
                </c:pt>
                <c:pt idx="8">
                  <c:v>0.44303945953578289</c:v>
                </c:pt>
                <c:pt idx="9">
                  <c:v>0.80487135899548423</c:v>
                </c:pt>
                <c:pt idx="10">
                  <c:v>0.42191608047414941</c:v>
                </c:pt>
                <c:pt idx="11">
                  <c:v>0.36295158828232899</c:v>
                </c:pt>
                <c:pt idx="12">
                  <c:v>0.71618318805687808</c:v>
                </c:pt>
                <c:pt idx="13">
                  <c:v>0.5553823054045115</c:v>
                </c:pt>
                <c:pt idx="14">
                  <c:v>0.52584654165988221</c:v>
                </c:pt>
                <c:pt idx="15">
                  <c:v>0.47104608485157334</c:v>
                </c:pt>
                <c:pt idx="16">
                  <c:v>0.55764888406433633</c:v>
                </c:pt>
                <c:pt idx="17">
                  <c:v>0.63582953842694101</c:v>
                </c:pt>
                <c:pt idx="18">
                  <c:v>0.65912155377685977</c:v>
                </c:pt>
                <c:pt idx="19">
                  <c:v>0.67646573080099093</c:v>
                </c:pt>
                <c:pt idx="20">
                  <c:v>0.65402132420692383</c:v>
                </c:pt>
                <c:pt idx="21">
                  <c:v>0.70516666199433709</c:v>
                </c:pt>
                <c:pt idx="22">
                  <c:v>0.61224506400520717</c:v>
                </c:pt>
                <c:pt idx="23">
                  <c:v>1.2311845210004719</c:v>
                </c:pt>
                <c:pt idx="24">
                  <c:v>0.77165500067303805</c:v>
                </c:pt>
                <c:pt idx="25">
                  <c:v>1.307680701588948</c:v>
                </c:pt>
                <c:pt idx="26">
                  <c:v>0.80304253337472831</c:v>
                </c:pt>
                <c:pt idx="27">
                  <c:v>0.70490161582807809</c:v>
                </c:pt>
                <c:pt idx="28">
                  <c:v>0.70238637658047609</c:v>
                </c:pt>
                <c:pt idx="29">
                  <c:v>0.75497445949156572</c:v>
                </c:pt>
                <c:pt idx="30">
                  <c:v>0.74870637785800243</c:v>
                </c:pt>
                <c:pt idx="31">
                  <c:v>0.8578662893693082</c:v>
                </c:pt>
                <c:pt idx="32">
                  <c:v>0.72346274768071928</c:v>
                </c:pt>
                <c:pt idx="33">
                  <c:v>0.40417638625836444</c:v>
                </c:pt>
                <c:pt idx="34">
                  <c:v>0.34874336338690703</c:v>
                </c:pt>
                <c:pt idx="35">
                  <c:v>0.35903067781695269</c:v>
                </c:pt>
                <c:pt idx="36">
                  <c:v>0.56914387940259625</c:v>
                </c:pt>
                <c:pt idx="37">
                  <c:v>0.63506488039965825</c:v>
                </c:pt>
                <c:pt idx="38">
                  <c:v>0.42013770570629511</c:v>
                </c:pt>
                <c:pt idx="39">
                  <c:v>0.49634251283195713</c:v>
                </c:pt>
                <c:pt idx="40">
                  <c:v>0.43621489535745889</c:v>
                </c:pt>
                <c:pt idx="41">
                  <c:v>1.1327302327887323</c:v>
                </c:pt>
                <c:pt idx="42">
                  <c:v>1.1745281471364835</c:v>
                </c:pt>
                <c:pt idx="43">
                  <c:v>1.3246510330013668</c:v>
                </c:pt>
                <c:pt idx="44">
                  <c:v>0.90181218587985346</c:v>
                </c:pt>
                <c:pt idx="45">
                  <c:v>0.86351931330472098</c:v>
                </c:pt>
                <c:pt idx="46">
                  <c:v>1.2886461178306672</c:v>
                </c:pt>
                <c:pt idx="47">
                  <c:v>0.76221407260069618</c:v>
                </c:pt>
                <c:pt idx="48">
                  <c:v>0.59200049957848067</c:v>
                </c:pt>
                <c:pt idx="49">
                  <c:v>0.59200049957848067</c:v>
                </c:pt>
                <c:pt idx="50">
                  <c:v>0.85386736322739809</c:v>
                </c:pt>
                <c:pt idx="51">
                  <c:v>0.85386736322739809</c:v>
                </c:pt>
                <c:pt idx="52">
                  <c:v>0.72546869663688818</c:v>
                </c:pt>
                <c:pt idx="53">
                  <c:v>0.70326964211888632</c:v>
                </c:pt>
                <c:pt idx="54">
                  <c:v>0.71441410673521111</c:v>
                </c:pt>
                <c:pt idx="55">
                  <c:v>0.67010587241385511</c:v>
                </c:pt>
                <c:pt idx="56">
                  <c:v>0.70326964211888632</c:v>
                </c:pt>
                <c:pt idx="57">
                  <c:v>0.70620831565932329</c:v>
                </c:pt>
                <c:pt idx="58">
                  <c:v>0.93696146438243089</c:v>
                </c:pt>
                <c:pt idx="59">
                  <c:v>0.95477386934673369</c:v>
                </c:pt>
                <c:pt idx="60">
                  <c:v>0.86238250919493253</c:v>
                </c:pt>
                <c:pt idx="61">
                  <c:v>0.84358398038414384</c:v>
                </c:pt>
                <c:pt idx="62">
                  <c:v>0.7474052692992692</c:v>
                </c:pt>
                <c:pt idx="63">
                  <c:v>0.80654979303627949</c:v>
                </c:pt>
                <c:pt idx="64">
                  <c:v>0.68283390724595205</c:v>
                </c:pt>
                <c:pt idx="65">
                  <c:v>0.62291382633632641</c:v>
                </c:pt>
                <c:pt idx="66">
                  <c:v>0.61717533299180327</c:v>
                </c:pt>
                <c:pt idx="67">
                  <c:v>0.94893093896265168</c:v>
                </c:pt>
                <c:pt idx="68">
                  <c:v>0.86996247066368793</c:v>
                </c:pt>
                <c:pt idx="69">
                  <c:v>0.85382278951279067</c:v>
                </c:pt>
                <c:pt idx="70">
                  <c:v>0.77802981077755706</c:v>
                </c:pt>
                <c:pt idx="71">
                  <c:v>1.068792480831066</c:v>
                </c:pt>
                <c:pt idx="72">
                  <c:v>0.86318977227327209</c:v>
                </c:pt>
                <c:pt idx="73">
                  <c:v>1.1442555240419496</c:v>
                </c:pt>
                <c:pt idx="74">
                  <c:v>0.73256794218186017</c:v>
                </c:pt>
                <c:pt idx="75">
                  <c:v>0.75500586756325827</c:v>
                </c:pt>
                <c:pt idx="76">
                  <c:v>0.73256794218186028</c:v>
                </c:pt>
                <c:pt idx="77">
                  <c:v>0.69230258011797352</c:v>
                </c:pt>
                <c:pt idx="78">
                  <c:v>0.73019703713495743</c:v>
                </c:pt>
                <c:pt idx="79">
                  <c:v>0.62525854078023291</c:v>
                </c:pt>
                <c:pt idx="80">
                  <c:v>0.8229617045649209</c:v>
                </c:pt>
                <c:pt idx="81">
                  <c:v>0.85177162725136413</c:v>
                </c:pt>
                <c:pt idx="82">
                  <c:v>0.80041480854944358</c:v>
                </c:pt>
                <c:pt idx="83">
                  <c:v>0.76799136508333787</c:v>
                </c:pt>
                <c:pt idx="84">
                  <c:v>0.80988464252008907</c:v>
                </c:pt>
                <c:pt idx="85">
                  <c:v>0.87929759109767469</c:v>
                </c:pt>
                <c:pt idx="86">
                  <c:v>0.9341123468956779</c:v>
                </c:pt>
                <c:pt idx="87">
                  <c:v>0.82090484197372937</c:v>
                </c:pt>
                <c:pt idx="88">
                  <c:v>0.65400242615738247</c:v>
                </c:pt>
                <c:pt idx="89">
                  <c:v>0.94234625429604446</c:v>
                </c:pt>
                <c:pt idx="90">
                  <c:v>0.98851616735504</c:v>
                </c:pt>
                <c:pt idx="91">
                  <c:v>0.75317355694024801</c:v>
                </c:pt>
                <c:pt idx="92">
                  <c:v>0.8021954823728098</c:v>
                </c:pt>
                <c:pt idx="93">
                  <c:v>0.93597341234884279</c:v>
                </c:pt>
                <c:pt idx="94">
                  <c:v>0.99028560050065428</c:v>
                </c:pt>
                <c:pt idx="95">
                  <c:v>0.94244690424367084</c:v>
                </c:pt>
                <c:pt idx="96">
                  <c:v>0.78002955457040324</c:v>
                </c:pt>
                <c:pt idx="97">
                  <c:v>0.90905426106587117</c:v>
                </c:pt>
                <c:pt idx="98">
                  <c:v>0.81036297434146898</c:v>
                </c:pt>
                <c:pt idx="99">
                  <c:v>1.0236629330168385</c:v>
                </c:pt>
                <c:pt idx="100">
                  <c:v>0.97094179953484461</c:v>
                </c:pt>
                <c:pt idx="101">
                  <c:v>0.96307287438058176</c:v>
                </c:pt>
                <c:pt idx="102">
                  <c:v>0.84398462099142002</c:v>
                </c:pt>
                <c:pt idx="103">
                  <c:v>0.8482191195124158</c:v>
                </c:pt>
                <c:pt idx="104">
                  <c:v>0.72828437307034299</c:v>
                </c:pt>
                <c:pt idx="105">
                  <c:v>0.57604773838820778</c:v>
                </c:pt>
                <c:pt idx="106">
                  <c:v>0.83467734766497093</c:v>
                </c:pt>
                <c:pt idx="107">
                  <c:v>0.89431245846245</c:v>
                </c:pt>
                <c:pt idx="108">
                  <c:v>0.70945295728773405</c:v>
                </c:pt>
                <c:pt idx="109">
                  <c:v>1.1086628586925202</c:v>
                </c:pt>
                <c:pt idx="110">
                  <c:v>1.0505036808533479</c:v>
                </c:pt>
                <c:pt idx="111">
                  <c:v>1.1884498707353885</c:v>
                </c:pt>
                <c:pt idx="112">
                  <c:v>1.1607887382877295</c:v>
                </c:pt>
                <c:pt idx="113">
                  <c:v>0.69206441979351396</c:v>
                </c:pt>
                <c:pt idx="114">
                  <c:v>0.60695999583665272</c:v>
                </c:pt>
                <c:pt idx="115">
                  <c:v>0.62320505686572003</c:v>
                </c:pt>
                <c:pt idx="116">
                  <c:v>0.65933810783870228</c:v>
                </c:pt>
                <c:pt idx="117">
                  <c:v>0.99868764224130768</c:v>
                </c:pt>
                <c:pt idx="118">
                  <c:v>0.96727411665033136</c:v>
                </c:pt>
                <c:pt idx="119">
                  <c:v>0.85093110952373041</c:v>
                </c:pt>
                <c:pt idx="120">
                  <c:v>0.93552834858880007</c:v>
                </c:pt>
                <c:pt idx="121">
                  <c:v>0.80060709385005613</c:v>
                </c:pt>
                <c:pt idx="122">
                  <c:v>0.7722483263337353</c:v>
                </c:pt>
                <c:pt idx="123">
                  <c:v>0.74972511138079612</c:v>
                </c:pt>
                <c:pt idx="124">
                  <c:v>0.81074631242007866</c:v>
                </c:pt>
                <c:pt idx="125">
                  <c:v>0.94244690424367084</c:v>
                </c:pt>
                <c:pt idx="126">
                  <c:v>0.77897163095648014</c:v>
                </c:pt>
                <c:pt idx="127">
                  <c:v>0.77798154082520266</c:v>
                </c:pt>
                <c:pt idx="128">
                  <c:v>0.85931939794923162</c:v>
                </c:pt>
                <c:pt idx="129">
                  <c:v>0.88787904648119698</c:v>
                </c:pt>
                <c:pt idx="130">
                  <c:v>0.74955908289241624</c:v>
                </c:pt>
                <c:pt idx="131">
                  <c:v>0.93122631621381924</c:v>
                </c:pt>
                <c:pt idx="132">
                  <c:v>0.85399966393531745</c:v>
                </c:pt>
                <c:pt idx="133">
                  <c:v>0.56125124600178544</c:v>
                </c:pt>
                <c:pt idx="134">
                  <c:v>0.81357874977158329</c:v>
                </c:pt>
                <c:pt idx="135">
                  <c:v>0.62314441348912641</c:v>
                </c:pt>
                <c:pt idx="136">
                  <c:v>0.68139798170667143</c:v>
                </c:pt>
                <c:pt idx="137">
                  <c:v>0.92741965739497123</c:v>
                </c:pt>
                <c:pt idx="138">
                  <c:v>0.83609578595947875</c:v>
                </c:pt>
                <c:pt idx="139">
                  <c:v>0.80246880905371143</c:v>
                </c:pt>
                <c:pt idx="140">
                  <c:v>0.63946496142676956</c:v>
                </c:pt>
                <c:pt idx="141">
                  <c:v>0.64239828693790146</c:v>
                </c:pt>
                <c:pt idx="142">
                  <c:v>0.88730643155872047</c:v>
                </c:pt>
                <c:pt idx="143">
                  <c:v>0.65891635539513993</c:v>
                </c:pt>
                <c:pt idx="144">
                  <c:v>0.70088555000629538</c:v>
                </c:pt>
                <c:pt idx="145">
                  <c:v>0.80269290523045056</c:v>
                </c:pt>
                <c:pt idx="146">
                  <c:v>0.60616948108607505</c:v>
                </c:pt>
                <c:pt idx="147">
                  <c:v>0.61871699327131868</c:v>
                </c:pt>
                <c:pt idx="148">
                  <c:v>0.64306009757143623</c:v>
                </c:pt>
                <c:pt idx="149">
                  <c:v>0.60665362035225046</c:v>
                </c:pt>
                <c:pt idx="150">
                  <c:v>0.70109563706671896</c:v>
                </c:pt>
                <c:pt idx="151">
                  <c:v>0.6284673578033062</c:v>
                </c:pt>
                <c:pt idx="152">
                  <c:v>0.597366209022135</c:v>
                </c:pt>
                <c:pt idx="153">
                  <c:v>0.75233549067267991</c:v>
                </c:pt>
                <c:pt idx="154">
                  <c:v>0.71601532567049808</c:v>
                </c:pt>
                <c:pt idx="155">
                  <c:v>0.75487311511585142</c:v>
                </c:pt>
                <c:pt idx="156">
                  <c:v>0.45591357155950823</c:v>
                </c:pt>
                <c:pt idx="157">
                  <c:v>0.60168912321812151</c:v>
                </c:pt>
                <c:pt idx="158">
                  <c:v>0.59014493439220395</c:v>
                </c:pt>
                <c:pt idx="159">
                  <c:v>0.58068369295906241</c:v>
                </c:pt>
                <c:pt idx="160">
                  <c:v>0.52685950413223137</c:v>
                </c:pt>
                <c:pt idx="161">
                  <c:v>0.53390308039068368</c:v>
                </c:pt>
                <c:pt idx="162">
                  <c:v>0.50596356123215624</c:v>
                </c:pt>
                <c:pt idx="163">
                  <c:v>0.65157371617890669</c:v>
                </c:pt>
                <c:pt idx="164">
                  <c:v>0.60867349105891344</c:v>
                </c:pt>
                <c:pt idx="165">
                  <c:v>0.61207152869218029</c:v>
                </c:pt>
                <c:pt idx="166">
                  <c:v>1.1452525012852455</c:v>
                </c:pt>
                <c:pt idx="167">
                  <c:v>1.0618104164195041</c:v>
                </c:pt>
                <c:pt idx="168">
                  <c:v>0.83442084865741295</c:v>
                </c:pt>
                <c:pt idx="169">
                  <c:v>1.0072369201566023</c:v>
                </c:pt>
                <c:pt idx="170">
                  <c:v>0.45497769000073146</c:v>
                </c:pt>
                <c:pt idx="171">
                  <c:v>0.46375539463097065</c:v>
                </c:pt>
                <c:pt idx="172">
                  <c:v>0.53251408090117769</c:v>
                </c:pt>
                <c:pt idx="173">
                  <c:v>0.48990381911243602</c:v>
                </c:pt>
                <c:pt idx="174">
                  <c:v>0.47809213116598231</c:v>
                </c:pt>
                <c:pt idx="175">
                  <c:v>0.54165026154451879</c:v>
                </c:pt>
                <c:pt idx="176">
                  <c:v>0.62901187142184445</c:v>
                </c:pt>
                <c:pt idx="177">
                  <c:v>0.63545564945847477</c:v>
                </c:pt>
                <c:pt idx="178">
                  <c:v>0.37129000069616874</c:v>
                </c:pt>
                <c:pt idx="179">
                  <c:v>0.56621725106165732</c:v>
                </c:pt>
                <c:pt idx="180">
                  <c:v>0.85834462108790188</c:v>
                </c:pt>
                <c:pt idx="181">
                  <c:v>0.81842161545590641</c:v>
                </c:pt>
                <c:pt idx="182">
                  <c:v>0.88543523205247021</c:v>
                </c:pt>
                <c:pt idx="183">
                  <c:v>0.882583588793042</c:v>
                </c:pt>
                <c:pt idx="184">
                  <c:v>0.8611962643473301</c:v>
                </c:pt>
                <c:pt idx="185">
                  <c:v>0.83838311827190415</c:v>
                </c:pt>
                <c:pt idx="186">
                  <c:v>0.87973194553361378</c:v>
                </c:pt>
                <c:pt idx="187">
                  <c:v>0.86262208597704426</c:v>
                </c:pt>
                <c:pt idx="188">
                  <c:v>0.80131175589933701</c:v>
                </c:pt>
                <c:pt idx="189">
                  <c:v>0.82269908034504879</c:v>
                </c:pt>
                <c:pt idx="190">
                  <c:v>0.78990518286162403</c:v>
                </c:pt>
                <c:pt idx="191">
                  <c:v>0.70554403798568854</c:v>
                </c:pt>
                <c:pt idx="192">
                  <c:v>0.64981386120956774</c:v>
                </c:pt>
                <c:pt idx="193">
                  <c:v>0.59917207054150412</c:v>
                </c:pt>
                <c:pt idx="194">
                  <c:v>0.60300064607212078</c:v>
                </c:pt>
                <c:pt idx="195">
                  <c:v>0.73091480397057773</c:v>
                </c:pt>
                <c:pt idx="196">
                  <c:v>0.88782389732759326</c:v>
                </c:pt>
                <c:pt idx="197">
                  <c:v>0.95439001643202914</c:v>
                </c:pt>
                <c:pt idx="198">
                  <c:v>0.5263381298017743</c:v>
                </c:pt>
                <c:pt idx="199">
                  <c:v>0.43883937434043485</c:v>
                </c:pt>
                <c:pt idx="200">
                  <c:v>0.48063360046809533</c:v>
                </c:pt>
                <c:pt idx="201">
                  <c:v>0.78847458434000217</c:v>
                </c:pt>
                <c:pt idx="202">
                  <c:v>0.77642034515349878</c:v>
                </c:pt>
                <c:pt idx="203">
                  <c:v>0.7162330208532619</c:v>
                </c:pt>
                <c:pt idx="204">
                  <c:v>0.76609431796441541</c:v>
                </c:pt>
                <c:pt idx="205">
                  <c:v>0.82709175125652901</c:v>
                </c:pt>
                <c:pt idx="206">
                  <c:v>0.7656203804080024</c:v>
                </c:pt>
                <c:pt idx="207">
                  <c:v>0.89299191374663078</c:v>
                </c:pt>
                <c:pt idx="208">
                  <c:v>0.86469002695417785</c:v>
                </c:pt>
                <c:pt idx="209">
                  <c:v>0.85566037735849054</c:v>
                </c:pt>
                <c:pt idx="210">
                  <c:v>0.74870689066914142</c:v>
                </c:pt>
                <c:pt idx="211">
                  <c:v>0.78325418158015681</c:v>
                </c:pt>
                <c:pt idx="212">
                  <c:v>0.71737949667841172</c:v>
                </c:pt>
                <c:pt idx="213">
                  <c:v>0.77702464522756798</c:v>
                </c:pt>
                <c:pt idx="214">
                  <c:v>0.93868493720256518</c:v>
                </c:pt>
                <c:pt idx="215">
                  <c:v>0.62353123620704054</c:v>
                </c:pt>
                <c:pt idx="216">
                  <c:v>0.54702425071248861</c:v>
                </c:pt>
                <c:pt idx="217">
                  <c:v>0.54719139332859312</c:v>
                </c:pt>
                <c:pt idx="218">
                  <c:v>0.61660104425233242</c:v>
                </c:pt>
                <c:pt idx="219">
                  <c:v>0.59830522982110756</c:v>
                </c:pt>
                <c:pt idx="220">
                  <c:v>0.62445839409887349</c:v>
                </c:pt>
                <c:pt idx="221">
                  <c:v>0.6107689814439673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5EA-4297-A98C-F84B3A916FF9}"/>
            </c:ext>
          </c:extLst>
        </c:ser>
        <c:ser>
          <c:idx val="3"/>
          <c:order val="1"/>
          <c:tx>
            <c:strRef>
              <c:f>'v1'!$F$21</c:f>
              <c:strCache>
                <c:ptCount val="1"/>
                <c:pt idx="0">
                  <c:v>Composite Shells </c:v>
                </c:pt>
              </c:strCache>
            </c:strRef>
          </c:tx>
          <c:spPr>
            <a:ln w="38100">
              <a:solidFill>
                <a:schemeClr val="accent1"/>
              </a:solidFill>
            </a:ln>
          </c:spPr>
          <c:marker>
            <c:symbol val="none"/>
          </c:marker>
          <c:xVal>
            <c:numRef>
              <c:f>'v1'!$D$25:$D$35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'v1'!$I$25:$I$35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5EA-4297-A98C-F84B3A916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21154272"/>
        <c:axId val="1221155232"/>
      </c:scatterChart>
      <c:valAx>
        <c:axId val="1221154272"/>
        <c:scaling>
          <c:orientation val="minMax"/>
          <c:max val="5000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21155232"/>
        <c:crosses val="autoZero"/>
        <c:crossBetween val="midCat"/>
      </c:valAx>
      <c:valAx>
        <c:axId val="1221155232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21154272"/>
        <c:crosses val="autoZero"/>
        <c:crossBetween val="midCat"/>
      </c:valAx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'Exp. Cylinder Compression'!$M$4:$M$136</c:f>
              <c:numCache>
                <c:formatCode>General</c:formatCode>
                <c:ptCount val="133"/>
              </c:numCache>
            </c:numRef>
          </c:xVal>
          <c:yVal>
            <c:numRef>
              <c:f>'Exp. Cylinder Compression'!$N$4:$N$136</c:f>
              <c:numCache>
                <c:formatCode>General</c:formatCode>
                <c:ptCount val="13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580-402B-B20C-CEA120718F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1"/>
          <c:order val="0"/>
          <c:tx>
            <c:strRef>
              <c:f>'Exp. Cylinder Compression'!$AF$3</c:f>
              <c:strCache>
                <c:ptCount val="1"/>
                <c:pt idx="0">
                  <c:v>v025</c:v>
                </c:pt>
              </c:strCache>
            </c:strRef>
          </c:tx>
          <c:spPr>
            <a:ln w="19050"/>
          </c:spPr>
          <c:marker>
            <c:symbol val="none"/>
          </c:marker>
          <c:xVal>
            <c:numRef>
              <c:f>'Exp. Cylinder Compression'!$AE$5:$AE$15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Cylinder Compression'!$AF$5:$AF$15</c:f>
              <c:numCache>
                <c:formatCode>General</c:formatCode>
                <c:ptCount val="11"/>
                <c:pt idx="0">
                  <c:v>0.74099999999999999</c:v>
                </c:pt>
                <c:pt idx="1">
                  <c:v>0.65200000000000002</c:v>
                </c:pt>
                <c:pt idx="2">
                  <c:v>0.61799999999999999</c:v>
                </c:pt>
                <c:pt idx="3">
                  <c:v>0.57099999999999995</c:v>
                </c:pt>
                <c:pt idx="4">
                  <c:v>0.505</c:v>
                </c:pt>
                <c:pt idx="5">
                  <c:v>0.46800000000000003</c:v>
                </c:pt>
                <c:pt idx="6">
                  <c:v>0.42</c:v>
                </c:pt>
                <c:pt idx="7">
                  <c:v>0.4</c:v>
                </c:pt>
                <c:pt idx="8">
                  <c:v>0.38</c:v>
                </c:pt>
                <c:pt idx="9">
                  <c:v>0.34</c:v>
                </c:pt>
                <c:pt idx="10">
                  <c:v>0.30199999999999999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1F3-47D3-8754-9D6D53A50ED4}"/>
            </c:ext>
          </c:extLst>
        </c:ser>
        <c:ser>
          <c:idx val="2"/>
          <c:order val="1"/>
          <c:tx>
            <c:strRef>
              <c:f>'Exp. Cylinder Compression'!$AG$3</c:f>
              <c:strCache>
                <c:ptCount val="1"/>
                <c:pt idx="0">
                  <c:v>v05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'Exp. Cylinder Compression'!$AE$5:$AE$15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Cylinder Compression'!$AG$5:$AG$15</c:f>
              <c:numCache>
                <c:formatCode>General</c:formatCode>
                <c:ptCount val="11"/>
                <c:pt idx="0">
                  <c:v>0.65700000000000003</c:v>
                </c:pt>
                <c:pt idx="1">
                  <c:v>0.55300000000000005</c:v>
                </c:pt>
                <c:pt idx="2">
                  <c:v>0.53300000000000003</c:v>
                </c:pt>
                <c:pt idx="3">
                  <c:v>0.53700000000000003</c:v>
                </c:pt>
                <c:pt idx="4">
                  <c:v>0.495</c:v>
                </c:pt>
                <c:pt idx="5">
                  <c:v>0.45900000000000002</c:v>
                </c:pt>
                <c:pt idx="6">
                  <c:v>0.41599999999999998</c:v>
                </c:pt>
                <c:pt idx="7">
                  <c:v>0.39400000000000002</c:v>
                </c:pt>
                <c:pt idx="8">
                  <c:v>0.37</c:v>
                </c:pt>
                <c:pt idx="9">
                  <c:v>0.33800000000000002</c:v>
                </c:pt>
                <c:pt idx="10">
                  <c:v>0.30199999999999999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1F3-47D3-8754-9D6D53A50ED4}"/>
            </c:ext>
          </c:extLst>
        </c:ser>
        <c:ser>
          <c:idx val="3"/>
          <c:order val="2"/>
          <c:tx>
            <c:strRef>
              <c:f>'Exp. Cylinder Compression'!$AK$3</c:f>
              <c:strCache>
                <c:ptCount val="1"/>
                <c:pt idx="0">
                  <c:v>v4</c:v>
                </c:pt>
              </c:strCache>
            </c:strRef>
          </c:tx>
          <c:marker>
            <c:symbol val="none"/>
          </c:marker>
          <c:xVal>
            <c:numRef>
              <c:f>'Exp. Cylinder Compression'!$AE$5:$AE$15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Cylinder Compression'!$AK$5:$AK$15</c:f>
              <c:numCache>
                <c:formatCode>General</c:formatCode>
                <c:ptCount val="11"/>
                <c:pt idx="0">
                  <c:v>0.49399999999999999</c:v>
                </c:pt>
                <c:pt idx="1">
                  <c:v>0.35799999999999998</c:v>
                </c:pt>
                <c:pt idx="2">
                  <c:v>0.29699999999999999</c:v>
                </c:pt>
                <c:pt idx="3">
                  <c:v>0.28299999999999997</c:v>
                </c:pt>
                <c:pt idx="4">
                  <c:v>0.28000000000000003</c:v>
                </c:pt>
                <c:pt idx="5">
                  <c:v>0.27300000000000002</c:v>
                </c:pt>
                <c:pt idx="6">
                  <c:v>0.27300000000000002</c:v>
                </c:pt>
                <c:pt idx="7">
                  <c:v>0.28599999999999998</c:v>
                </c:pt>
                <c:pt idx="8">
                  <c:v>0.28699999999999998</c:v>
                </c:pt>
                <c:pt idx="9">
                  <c:v>0.28299999999999997</c:v>
                </c:pt>
                <c:pt idx="10">
                  <c:v>0.28000000000000003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1F3-47D3-8754-9D6D53A50ED4}"/>
            </c:ext>
          </c:extLst>
        </c:ser>
        <c:ser>
          <c:idx val="4"/>
          <c:order val="3"/>
          <c:tx>
            <c:strRef>
              <c:f>'Exp. Cylinder Compression'!$AI$3</c:f>
              <c:strCache>
                <c:ptCount val="1"/>
                <c:pt idx="0">
                  <c:v>v2</c:v>
                </c:pt>
              </c:strCache>
            </c:strRef>
          </c:tx>
          <c:spPr>
            <a:ln w="19050"/>
          </c:spPr>
          <c:marker>
            <c:symbol val="none"/>
          </c:marker>
          <c:xVal>
            <c:numRef>
              <c:f>'Exp. Cylinder Compression'!$AE$5:$AE$15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Cylinder Compression'!$AI$5:$AI$15</c:f>
              <c:numCache>
                <c:formatCode>General</c:formatCode>
                <c:ptCount val="11"/>
                <c:pt idx="0">
                  <c:v>0.56100000000000005</c:v>
                </c:pt>
                <c:pt idx="1">
                  <c:v>0.41199999999999998</c:v>
                </c:pt>
                <c:pt idx="2">
                  <c:v>0.36299999999999999</c:v>
                </c:pt>
                <c:pt idx="3">
                  <c:v>0.35299999999999998</c:v>
                </c:pt>
                <c:pt idx="4">
                  <c:v>0.35699999999999998</c:v>
                </c:pt>
                <c:pt idx="5">
                  <c:v>0.36599999999999999</c:v>
                </c:pt>
                <c:pt idx="6">
                  <c:v>0.374</c:v>
                </c:pt>
                <c:pt idx="7">
                  <c:v>0.35099999999999998</c:v>
                </c:pt>
                <c:pt idx="8">
                  <c:v>0.33700000000000002</c:v>
                </c:pt>
                <c:pt idx="9">
                  <c:v>0.316</c:v>
                </c:pt>
                <c:pt idx="10">
                  <c:v>0.28799999999999998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1F3-47D3-8754-9D6D53A50ED4}"/>
            </c:ext>
          </c:extLst>
        </c:ser>
        <c:ser>
          <c:idx val="0"/>
          <c:order val="4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'Exp. Cylinder Compression'!$M$4:$M$136</c:f>
              <c:numCache>
                <c:formatCode>General</c:formatCode>
                <c:ptCount val="133"/>
              </c:numCache>
            </c:numRef>
          </c:xVal>
          <c:yVal>
            <c:numRef>
              <c:f>'Exp. Cylinder Compression'!$N$4:$N$136</c:f>
              <c:numCache>
                <c:formatCode>General</c:formatCode>
                <c:ptCount val="13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11F3-47D3-8754-9D6D53A50ED4}"/>
            </c:ext>
          </c:extLst>
        </c:ser>
        <c:ser>
          <c:idx val="5"/>
          <c:order val="5"/>
          <c:tx>
            <c:strRef>
              <c:f>'Exp. Cylinder Compression'!$J$2</c:f>
              <c:strCache>
                <c:ptCount val="1"/>
              </c:strCache>
            </c:strRef>
          </c:tx>
          <c:spPr>
            <a:ln>
              <a:noFill/>
            </a:ln>
          </c:spPr>
          <c:marker>
            <c:symbol val="square"/>
            <c:size val="5"/>
          </c:marker>
          <c:xVal>
            <c:numRef>
              <c:f>'Exp. Cylinder Compression'!$J$5:$J$63</c:f>
              <c:numCache>
                <c:formatCode>General</c:formatCode>
                <c:ptCount val="59"/>
                <c:pt idx="0">
                  <c:v>4769.6960070847281</c:v>
                </c:pt>
                <c:pt idx="1">
                  <c:v>3052.6054445342261</c:v>
                </c:pt>
                <c:pt idx="2">
                  <c:v>3052.6054445342261</c:v>
                </c:pt>
                <c:pt idx="3">
                  <c:v>3052.6054445342261</c:v>
                </c:pt>
                <c:pt idx="4">
                  <c:v>3113.6575534249105</c:v>
                </c:pt>
                <c:pt idx="5">
                  <c:v>3052.6054445342261</c:v>
                </c:pt>
                <c:pt idx="6">
                  <c:v>3052.6054445342261</c:v>
                </c:pt>
                <c:pt idx="7">
                  <c:v>3052.6054445342261</c:v>
                </c:pt>
                <c:pt idx="8">
                  <c:v>3052.6054445342261</c:v>
                </c:pt>
                <c:pt idx="9">
                  <c:v>3052.6054445342261</c:v>
                </c:pt>
                <c:pt idx="10">
                  <c:v>3052.6054445342261</c:v>
                </c:pt>
                <c:pt idx="11">
                  <c:v>3052.6054445342261</c:v>
                </c:pt>
                <c:pt idx="12">
                  <c:v>3052.6054445342261</c:v>
                </c:pt>
                <c:pt idx="13">
                  <c:v>3052.6054445342261</c:v>
                </c:pt>
                <c:pt idx="14">
                  <c:v>3052.6054445342261</c:v>
                </c:pt>
                <c:pt idx="15">
                  <c:v>3052.6054445342261</c:v>
                </c:pt>
                <c:pt idx="16">
                  <c:v>3052.6054445342261</c:v>
                </c:pt>
                <c:pt idx="17">
                  <c:v>3052.6054445342261</c:v>
                </c:pt>
                <c:pt idx="18">
                  <c:v>3052.6054445342261</c:v>
                </c:pt>
                <c:pt idx="19">
                  <c:v>3052.6054445342261</c:v>
                </c:pt>
                <c:pt idx="20">
                  <c:v>3052.6054445342261</c:v>
                </c:pt>
                <c:pt idx="21">
                  <c:v>3052.6054445342261</c:v>
                </c:pt>
                <c:pt idx="22">
                  <c:v>1717.0905625505022</c:v>
                </c:pt>
                <c:pt idx="23">
                  <c:v>763.15136113355652</c:v>
                </c:pt>
                <c:pt idx="24">
                  <c:v>763.15136113355652</c:v>
                </c:pt>
                <c:pt idx="25">
                  <c:v>763.15136113355652</c:v>
                </c:pt>
                <c:pt idx="26">
                  <c:v>763.15136113355652</c:v>
                </c:pt>
                <c:pt idx="27">
                  <c:v>763.15136113355652</c:v>
                </c:pt>
                <c:pt idx="28">
                  <c:v>2289.4540834006698</c:v>
                </c:pt>
                <c:pt idx="29">
                  <c:v>2289.4540834006698</c:v>
                </c:pt>
                <c:pt idx="30">
                  <c:v>560.91625043316401</c:v>
                </c:pt>
                <c:pt idx="31">
                  <c:v>572.36352085016745</c:v>
                </c:pt>
                <c:pt idx="32">
                  <c:v>1526.302722267113</c:v>
                </c:pt>
                <c:pt idx="33">
                  <c:v>1526.302722267113</c:v>
                </c:pt>
                <c:pt idx="34">
                  <c:v>381.57568056677826</c:v>
                </c:pt>
                <c:pt idx="35">
                  <c:v>381.57568056677826</c:v>
                </c:pt>
                <c:pt idx="36">
                  <c:v>763.15136113355652</c:v>
                </c:pt>
                <c:pt idx="37">
                  <c:v>763.15136113355652</c:v>
                </c:pt>
                <c:pt idx="38">
                  <c:v>190.78784028338913</c:v>
                </c:pt>
                <c:pt idx="39">
                  <c:v>190.78784028338913</c:v>
                </c:pt>
                <c:pt idx="40">
                  <c:v>1930.7729436678981</c:v>
                </c:pt>
                <c:pt idx="41">
                  <c:v>508.44959435523202</c:v>
                </c:pt>
                <c:pt idx="42">
                  <c:v>508.44959435523202</c:v>
                </c:pt>
                <c:pt idx="43">
                  <c:v>508.44959435523202</c:v>
                </c:pt>
                <c:pt idx="44">
                  <c:v>508.44959435523202</c:v>
                </c:pt>
                <c:pt idx="45">
                  <c:v>482.69323591697452</c:v>
                </c:pt>
                <c:pt idx="46">
                  <c:v>489.37081032689315</c:v>
                </c:pt>
                <c:pt idx="47">
                  <c:v>465.52233029146947</c:v>
                </c:pt>
                <c:pt idx="48">
                  <c:v>465.52233029146947</c:v>
                </c:pt>
                <c:pt idx="49">
                  <c:v>1469.0663701820963</c:v>
                </c:pt>
                <c:pt idx="50">
                  <c:v>1469.0663701820963</c:v>
                </c:pt>
                <c:pt idx="51">
                  <c:v>1430.9088021254186</c:v>
                </c:pt>
                <c:pt idx="52">
                  <c:v>1430.9088021254186</c:v>
                </c:pt>
                <c:pt idx="53">
                  <c:v>357.72720053135464</c:v>
                </c:pt>
                <c:pt idx="54">
                  <c:v>357.72720053135464</c:v>
                </c:pt>
                <c:pt idx="55">
                  <c:v>349.14174771860212</c:v>
                </c:pt>
                <c:pt idx="56">
                  <c:v>352.95750452426989</c:v>
                </c:pt>
                <c:pt idx="57">
                  <c:v>1018.807067113298</c:v>
                </c:pt>
                <c:pt idx="58">
                  <c:v>1018.807067113298</c:v>
                </c:pt>
              </c:numCache>
            </c:numRef>
          </c:xVal>
          <c:yVal>
            <c:numRef>
              <c:f>'Exp. Cylinder Compression'!$K$5:$K$63</c:f>
              <c:numCache>
                <c:formatCode>General</c:formatCode>
                <c:ptCount val="59"/>
                <c:pt idx="0">
                  <c:v>0.35309999999999997</c:v>
                </c:pt>
                <c:pt idx="1">
                  <c:v>0.30854999999999999</c:v>
                </c:pt>
                <c:pt idx="2">
                  <c:v>0.30854999999999999</c:v>
                </c:pt>
                <c:pt idx="3">
                  <c:v>0.32340000000000002</c:v>
                </c:pt>
                <c:pt idx="4">
                  <c:v>0.28544999999999998</c:v>
                </c:pt>
                <c:pt idx="5">
                  <c:v>0.35199449999999999</c:v>
                </c:pt>
                <c:pt idx="6">
                  <c:v>0.56649999999999445</c:v>
                </c:pt>
                <c:pt idx="7">
                  <c:v>0.44385000000000002</c:v>
                </c:pt>
                <c:pt idx="8">
                  <c:v>0.46529999999999994</c:v>
                </c:pt>
                <c:pt idx="9">
                  <c:v>0.47189999999999993</c:v>
                </c:pt>
                <c:pt idx="10">
                  <c:v>0.43064999999999998</c:v>
                </c:pt>
                <c:pt idx="11">
                  <c:v>0.44055</c:v>
                </c:pt>
                <c:pt idx="12">
                  <c:v>0.3861</c:v>
                </c:pt>
                <c:pt idx="13">
                  <c:v>0.39269999999999994</c:v>
                </c:pt>
                <c:pt idx="14">
                  <c:v>0.39764999999999995</c:v>
                </c:pt>
                <c:pt idx="15">
                  <c:v>0.40754999999999997</c:v>
                </c:pt>
                <c:pt idx="16">
                  <c:v>0.42074999999999996</c:v>
                </c:pt>
                <c:pt idx="17">
                  <c:v>0.56100000000000005</c:v>
                </c:pt>
                <c:pt idx="18">
                  <c:v>0.49169999999999997</c:v>
                </c:pt>
                <c:pt idx="19">
                  <c:v>0.49169999999999997</c:v>
                </c:pt>
                <c:pt idx="20">
                  <c:v>0.43230000000000002</c:v>
                </c:pt>
                <c:pt idx="21">
                  <c:v>0.27389999999999998</c:v>
                </c:pt>
                <c:pt idx="22">
                  <c:v>0.29699999999999999</c:v>
                </c:pt>
                <c:pt idx="23">
                  <c:v>0.26234999999999997</c:v>
                </c:pt>
                <c:pt idx="24">
                  <c:v>0.34979999999999994</c:v>
                </c:pt>
                <c:pt idx="25">
                  <c:v>0.32340000000000002</c:v>
                </c:pt>
                <c:pt idx="26">
                  <c:v>0.34979999999999994</c:v>
                </c:pt>
                <c:pt idx="27">
                  <c:v>0.36629999999999996</c:v>
                </c:pt>
                <c:pt idx="28">
                  <c:v>0.44714999999999999</c:v>
                </c:pt>
                <c:pt idx="29">
                  <c:v>0.45540000000000003</c:v>
                </c:pt>
                <c:pt idx="30">
                  <c:v>0.44385000000000002</c:v>
                </c:pt>
                <c:pt idx="31">
                  <c:v>0.44219999999999998</c:v>
                </c:pt>
                <c:pt idx="32">
                  <c:v>0.50819999999999999</c:v>
                </c:pt>
                <c:pt idx="33">
                  <c:v>0.46694999999999992</c:v>
                </c:pt>
                <c:pt idx="34">
                  <c:v>0.4521</c:v>
                </c:pt>
                <c:pt idx="35">
                  <c:v>0.50654999999999994</c:v>
                </c:pt>
                <c:pt idx="36">
                  <c:v>0.66990000000000005</c:v>
                </c:pt>
                <c:pt idx="37">
                  <c:v>0.5956499999999999</c:v>
                </c:pt>
                <c:pt idx="38">
                  <c:v>0.60389999999999999</c:v>
                </c:pt>
                <c:pt idx="39">
                  <c:v>0.67154999999999987</c:v>
                </c:pt>
                <c:pt idx="40">
                  <c:v>0.44550000000000001</c:v>
                </c:pt>
                <c:pt idx="41">
                  <c:v>0.31019999999999998</c:v>
                </c:pt>
                <c:pt idx="42">
                  <c:v>0.30359999999999998</c:v>
                </c:pt>
                <c:pt idx="43">
                  <c:v>0.42569999999999997</c:v>
                </c:pt>
                <c:pt idx="44">
                  <c:v>0.35309999999999997</c:v>
                </c:pt>
                <c:pt idx="45">
                  <c:v>0.44880000000000003</c:v>
                </c:pt>
                <c:pt idx="46">
                  <c:v>0.58739999999999992</c:v>
                </c:pt>
                <c:pt idx="47">
                  <c:v>0.63524999999999998</c:v>
                </c:pt>
                <c:pt idx="48">
                  <c:v>0.61874999999999991</c:v>
                </c:pt>
                <c:pt idx="49">
                  <c:v>0.53295000000000003</c:v>
                </c:pt>
                <c:pt idx="50">
                  <c:v>0.56430000000000002</c:v>
                </c:pt>
                <c:pt idx="51">
                  <c:v>0.57419999999999993</c:v>
                </c:pt>
                <c:pt idx="52">
                  <c:v>0.56100000000000005</c:v>
                </c:pt>
                <c:pt idx="53">
                  <c:v>0.58244999999999991</c:v>
                </c:pt>
                <c:pt idx="54">
                  <c:v>0.52800000000000002</c:v>
                </c:pt>
                <c:pt idx="55">
                  <c:v>0.59234999999999993</c:v>
                </c:pt>
                <c:pt idx="56">
                  <c:v>0.61380000000000001</c:v>
                </c:pt>
                <c:pt idx="57">
                  <c:v>0.55769999999999997</c:v>
                </c:pt>
                <c:pt idx="58">
                  <c:v>0.64349999999999996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11F3-47D3-8754-9D6D53A50E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orientation val="minMax"/>
          <c:max val="5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4"/>
          <c:order val="0"/>
          <c:tx>
            <c:strRef>
              <c:f>'Exp. Cylinder Compression'!$AI$3</c:f>
              <c:strCache>
                <c:ptCount val="1"/>
                <c:pt idx="0">
                  <c:v>v2</c:v>
                </c:pt>
              </c:strCache>
            </c:strRef>
          </c:tx>
          <c:spPr>
            <a:ln w="19050"/>
          </c:spPr>
          <c:marker>
            <c:symbol val="none"/>
          </c:marker>
          <c:xVal>
            <c:numRef>
              <c:f>'Exp. Cylinder Compression'!$W$4:$W$14</c:f>
              <c:numCache>
                <c:formatCode>General</c:formatCode>
                <c:ptCount val="11"/>
                <c:pt idx="0">
                  <c:v>13.103560459023978</c:v>
                </c:pt>
                <c:pt idx="1">
                  <c:v>26.207120918047956</c:v>
                </c:pt>
                <c:pt idx="2">
                  <c:v>52.414241836095911</c:v>
                </c:pt>
                <c:pt idx="3">
                  <c:v>104.82848367219182</c:v>
                </c:pt>
                <c:pt idx="4">
                  <c:v>183.44984642633568</c:v>
                </c:pt>
                <c:pt idx="5">
                  <c:v>262.07120918047957</c:v>
                </c:pt>
                <c:pt idx="6">
                  <c:v>393.10681377071933</c:v>
                </c:pt>
                <c:pt idx="7">
                  <c:v>524.14241836095914</c:v>
                </c:pt>
                <c:pt idx="8">
                  <c:v>786.21362754143865</c:v>
                </c:pt>
                <c:pt idx="9">
                  <c:v>1310.3560459023977</c:v>
                </c:pt>
                <c:pt idx="10">
                  <c:v>2620.7120918047954</c:v>
                </c:pt>
              </c:numCache>
            </c:numRef>
          </c:xVal>
          <c:yVal>
            <c:numRef>
              <c:f>'Exp. Cylinder Compression'!$AI$5:$AI$15</c:f>
              <c:numCache>
                <c:formatCode>General</c:formatCode>
                <c:ptCount val="11"/>
                <c:pt idx="0">
                  <c:v>0.56100000000000005</c:v>
                </c:pt>
                <c:pt idx="1">
                  <c:v>0.41199999999999998</c:v>
                </c:pt>
                <c:pt idx="2">
                  <c:v>0.36299999999999999</c:v>
                </c:pt>
                <c:pt idx="3">
                  <c:v>0.35299999999999998</c:v>
                </c:pt>
                <c:pt idx="4">
                  <c:v>0.35699999999999998</c:v>
                </c:pt>
                <c:pt idx="5">
                  <c:v>0.36599999999999999</c:v>
                </c:pt>
                <c:pt idx="6">
                  <c:v>0.374</c:v>
                </c:pt>
                <c:pt idx="7">
                  <c:v>0.35099999999999998</c:v>
                </c:pt>
                <c:pt idx="8">
                  <c:v>0.33700000000000002</c:v>
                </c:pt>
                <c:pt idx="9">
                  <c:v>0.316</c:v>
                </c:pt>
                <c:pt idx="10">
                  <c:v>0.28799999999999998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D3A-4015-81B7-7908D1CF0030}"/>
            </c:ext>
          </c:extLst>
        </c:ser>
        <c:ser>
          <c:idx val="0"/>
          <c:order val="1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'Exp. Cylinder Compression'!$P$4:$P$136</c:f>
              <c:numCache>
                <c:formatCode>General</c:formatCode>
                <c:ptCount val="133"/>
              </c:numCache>
            </c:numRef>
          </c:xVal>
          <c:yVal>
            <c:numRef>
              <c:f>'Exp. Cylinder Compression'!$N$4:$N$136</c:f>
              <c:numCache>
                <c:formatCode>General</c:formatCode>
                <c:ptCount val="13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D3A-4015-81B7-7908D1CF0030}"/>
            </c:ext>
          </c:extLst>
        </c:ser>
        <c:ser>
          <c:idx val="1"/>
          <c:order val="2"/>
          <c:tx>
            <c:strRef>
              <c:f>'Exp. Cylinder Compression'!$Z$3</c:f>
              <c:strCache>
                <c:ptCount val="1"/>
                <c:pt idx="0">
                  <c:v>NASA SP-8007</c:v>
                </c:pt>
              </c:strCache>
            </c:strRef>
          </c:tx>
          <c:marker>
            <c:symbol val="none"/>
          </c:marker>
          <c:xVal>
            <c:numRef>
              <c:f>'Exp. Cylinder Compression'!$W$4:$W$14</c:f>
              <c:numCache>
                <c:formatCode>General</c:formatCode>
                <c:ptCount val="11"/>
                <c:pt idx="0">
                  <c:v>13.103560459023978</c:v>
                </c:pt>
                <c:pt idx="1">
                  <c:v>26.207120918047956</c:v>
                </c:pt>
                <c:pt idx="2">
                  <c:v>52.414241836095911</c:v>
                </c:pt>
                <c:pt idx="3">
                  <c:v>104.82848367219182</c:v>
                </c:pt>
                <c:pt idx="4">
                  <c:v>183.44984642633568</c:v>
                </c:pt>
                <c:pt idx="5">
                  <c:v>262.07120918047957</c:v>
                </c:pt>
                <c:pt idx="6">
                  <c:v>393.10681377071933</c:v>
                </c:pt>
                <c:pt idx="7">
                  <c:v>524.14241836095914</c:v>
                </c:pt>
                <c:pt idx="8">
                  <c:v>786.21362754143865</c:v>
                </c:pt>
                <c:pt idx="9">
                  <c:v>1310.3560459023977</c:v>
                </c:pt>
                <c:pt idx="10">
                  <c:v>2620.7120918047954</c:v>
                </c:pt>
              </c:numCache>
            </c:numRef>
          </c:xVal>
          <c:yVal>
            <c:numRef>
              <c:f>'Exp. Cylinder Compression'!$Z$4:$Z$14</c:f>
              <c:numCache>
                <c:formatCode>General</c:formatCode>
                <c:ptCount val="11"/>
                <c:pt idx="0">
                  <c:v>0.81736707837330747</c:v>
                </c:pt>
                <c:pt idx="1">
                  <c:v>0.75301553383824471</c:v>
                </c:pt>
                <c:pt idx="2">
                  <c:v>0.67171285304584072</c:v>
                </c:pt>
                <c:pt idx="3">
                  <c:v>0.57366003278204059</c:v>
                </c:pt>
                <c:pt idx="4">
                  <c:v>0.48487113539261983</c:v>
                </c:pt>
                <c:pt idx="5">
                  <c:v>0.42593852669445376</c:v>
                </c:pt>
                <c:pt idx="6">
                  <c:v>0.35923801590418014</c:v>
                </c:pt>
                <c:pt idx="7">
                  <c:v>0.31366574155310489</c:v>
                </c:pt>
                <c:pt idx="8">
                  <c:v>0.25435760053999423</c:v>
                </c:pt>
                <c:pt idx="9">
                  <c:v>0.1918959256918692</c:v>
                </c:pt>
                <c:pt idx="10">
                  <c:v>0.13478384781724573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D3A-4015-81B7-7908D1CF00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orientation val="minMax"/>
          <c:max val="5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2"/>
          <c:order val="0"/>
          <c:tx>
            <c:strRef>
              <c:f>'Exp. Cone Bending'!$AG$3</c:f>
              <c:strCache>
                <c:ptCount val="1"/>
                <c:pt idx="0">
                  <c:v>w/t = 0.5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Bending'!$AG$5:$AG$15</c:f>
              <c:numCache>
                <c:formatCode>General</c:formatCode>
                <c:ptCount val="11"/>
                <c:pt idx="0">
                  <c:v>0.65700000000000003</c:v>
                </c:pt>
                <c:pt idx="1">
                  <c:v>0.55300000000000005</c:v>
                </c:pt>
                <c:pt idx="2">
                  <c:v>0.53300000000000003</c:v>
                </c:pt>
                <c:pt idx="3">
                  <c:v>0.53700000000000003</c:v>
                </c:pt>
                <c:pt idx="4">
                  <c:v>0.495</c:v>
                </c:pt>
                <c:pt idx="5">
                  <c:v>0.45900000000000002</c:v>
                </c:pt>
                <c:pt idx="6">
                  <c:v>0.41599999999999998</c:v>
                </c:pt>
                <c:pt idx="7">
                  <c:v>0.39400000000000002</c:v>
                </c:pt>
                <c:pt idx="8">
                  <c:v>0.37</c:v>
                </c:pt>
                <c:pt idx="9">
                  <c:v>0.33800000000000002</c:v>
                </c:pt>
                <c:pt idx="10">
                  <c:v>0.30199999999999999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411-4602-A1B2-22351761ACC9}"/>
            </c:ext>
          </c:extLst>
        </c:ser>
        <c:ser>
          <c:idx val="3"/>
          <c:order val="1"/>
          <c:tx>
            <c:strRef>
              <c:f>'Exp. Cone Bending'!$AH$3</c:f>
              <c:strCache>
                <c:ptCount val="1"/>
                <c:pt idx="0">
                  <c:v>w/t = 1</c:v>
                </c:pt>
              </c:strCache>
            </c:strRef>
          </c:tx>
          <c:spPr>
            <a:ln w="19050"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Bending'!$AH$5:$AH$15</c:f>
              <c:numCache>
                <c:formatCode>General</c:formatCode>
                <c:ptCount val="11"/>
                <c:pt idx="0">
                  <c:v>0.62</c:v>
                </c:pt>
                <c:pt idx="1">
                  <c:v>0.47699999999999998</c:v>
                </c:pt>
                <c:pt idx="2">
                  <c:v>0.439</c:v>
                </c:pt>
                <c:pt idx="3">
                  <c:v>0.45700000000000002</c:v>
                </c:pt>
                <c:pt idx="4">
                  <c:v>0.45900000000000002</c:v>
                </c:pt>
                <c:pt idx="5">
                  <c:v>0.44400000000000001</c:v>
                </c:pt>
                <c:pt idx="6">
                  <c:v>0.40799999999999997</c:v>
                </c:pt>
                <c:pt idx="7">
                  <c:v>0.38700000000000001</c:v>
                </c:pt>
                <c:pt idx="8">
                  <c:v>0.36499999999999999</c:v>
                </c:pt>
                <c:pt idx="9">
                  <c:v>0.33200000000000002</c:v>
                </c:pt>
                <c:pt idx="10">
                  <c:v>0.29899999999999999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411-4602-A1B2-22351761ACC9}"/>
            </c:ext>
          </c:extLst>
        </c:ser>
        <c:ser>
          <c:idx val="4"/>
          <c:order val="2"/>
          <c:tx>
            <c:strRef>
              <c:f>'Exp. Cone Bending'!$AI$3</c:f>
              <c:strCache>
                <c:ptCount val="1"/>
                <c:pt idx="0">
                  <c:v>w/t = 2</c:v>
                </c:pt>
              </c:strCache>
            </c:strRef>
          </c:tx>
          <c:spPr>
            <a:ln w="19050">
              <a:solidFill>
                <a:srgbClr val="00B0F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Bending'!$AI$5:$AI$15</c:f>
              <c:numCache>
                <c:formatCode>General</c:formatCode>
                <c:ptCount val="11"/>
                <c:pt idx="0">
                  <c:v>0.56100000000000005</c:v>
                </c:pt>
                <c:pt idx="1">
                  <c:v>0.41199999999999998</c:v>
                </c:pt>
                <c:pt idx="2">
                  <c:v>0.36299999999999999</c:v>
                </c:pt>
                <c:pt idx="3">
                  <c:v>0.35299999999999998</c:v>
                </c:pt>
                <c:pt idx="4">
                  <c:v>0.35699999999999998</c:v>
                </c:pt>
                <c:pt idx="5">
                  <c:v>0.36599999999999999</c:v>
                </c:pt>
                <c:pt idx="6">
                  <c:v>0.374</c:v>
                </c:pt>
                <c:pt idx="7">
                  <c:v>0.35099999999999998</c:v>
                </c:pt>
                <c:pt idx="8">
                  <c:v>0.33700000000000002</c:v>
                </c:pt>
                <c:pt idx="9">
                  <c:v>0.316</c:v>
                </c:pt>
                <c:pt idx="10">
                  <c:v>0.28799999999999998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411-4602-A1B2-22351761ACC9}"/>
            </c:ext>
          </c:extLst>
        </c:ser>
        <c:ser>
          <c:idx val="0"/>
          <c:order val="3"/>
          <c:tx>
            <c:strRef>
              <c:f>'Exp. Cylinder Compression'!$J$1</c:f>
              <c:strCache>
                <c:ptCount val="1"/>
                <c:pt idx="0">
                  <c:v>Weingarten et al, 1965 (161)</c:v>
                </c:pt>
              </c:strCache>
            </c:strRef>
          </c:tx>
          <c:spPr>
            <a:ln>
              <a:noFill/>
            </a:ln>
          </c:spPr>
          <c:marker>
            <c:symbol val="circle"/>
            <c:size val="5"/>
            <c:spPr>
              <a:solidFill>
                <a:schemeClr val="bg1"/>
              </a:solidFill>
            </c:spPr>
          </c:marker>
          <c:xVal>
            <c:numRef>
              <c:f>'Exp. Cylinder Compression'!$J$5:$J$630</c:f>
              <c:numCache>
                <c:formatCode>General</c:formatCode>
                <c:ptCount val="626"/>
                <c:pt idx="0">
                  <c:v>4769.6960070847281</c:v>
                </c:pt>
                <c:pt idx="1">
                  <c:v>3052.6054445342261</c:v>
                </c:pt>
                <c:pt idx="2">
                  <c:v>3052.6054445342261</c:v>
                </c:pt>
                <c:pt idx="3">
                  <c:v>3052.6054445342261</c:v>
                </c:pt>
                <c:pt idx="4">
                  <c:v>3113.6575534249105</c:v>
                </c:pt>
                <c:pt idx="5">
                  <c:v>3052.6054445342261</c:v>
                </c:pt>
                <c:pt idx="6">
                  <c:v>3052.6054445342261</c:v>
                </c:pt>
                <c:pt idx="7">
                  <c:v>3052.6054445342261</c:v>
                </c:pt>
                <c:pt idx="8">
                  <c:v>3052.6054445342261</c:v>
                </c:pt>
                <c:pt idx="9">
                  <c:v>3052.6054445342261</c:v>
                </c:pt>
                <c:pt idx="10">
                  <c:v>3052.6054445342261</c:v>
                </c:pt>
                <c:pt idx="11">
                  <c:v>3052.6054445342261</c:v>
                </c:pt>
                <c:pt idx="12">
                  <c:v>3052.6054445342261</c:v>
                </c:pt>
                <c:pt idx="13">
                  <c:v>3052.6054445342261</c:v>
                </c:pt>
                <c:pt idx="14">
                  <c:v>3052.6054445342261</c:v>
                </c:pt>
                <c:pt idx="15">
                  <c:v>3052.6054445342261</c:v>
                </c:pt>
                <c:pt idx="16">
                  <c:v>3052.6054445342261</c:v>
                </c:pt>
                <c:pt idx="17">
                  <c:v>3052.6054445342261</c:v>
                </c:pt>
                <c:pt idx="18">
                  <c:v>3052.6054445342261</c:v>
                </c:pt>
                <c:pt idx="19">
                  <c:v>3052.6054445342261</c:v>
                </c:pt>
                <c:pt idx="20">
                  <c:v>3052.6054445342261</c:v>
                </c:pt>
                <c:pt idx="21">
                  <c:v>3052.6054445342261</c:v>
                </c:pt>
                <c:pt idx="22">
                  <c:v>1717.0905625505022</c:v>
                </c:pt>
                <c:pt idx="23">
                  <c:v>763.15136113355652</c:v>
                </c:pt>
                <c:pt idx="24">
                  <c:v>763.15136113355652</c:v>
                </c:pt>
                <c:pt idx="25">
                  <c:v>763.15136113355652</c:v>
                </c:pt>
                <c:pt idx="26">
                  <c:v>763.15136113355652</c:v>
                </c:pt>
                <c:pt idx="27">
                  <c:v>763.15136113355652</c:v>
                </c:pt>
                <c:pt idx="28">
                  <c:v>2289.4540834006698</c:v>
                </c:pt>
                <c:pt idx="29">
                  <c:v>2289.4540834006698</c:v>
                </c:pt>
                <c:pt idx="30">
                  <c:v>560.91625043316401</c:v>
                </c:pt>
                <c:pt idx="31">
                  <c:v>572.36352085016745</c:v>
                </c:pt>
                <c:pt idx="32">
                  <c:v>1526.302722267113</c:v>
                </c:pt>
                <c:pt idx="33">
                  <c:v>1526.302722267113</c:v>
                </c:pt>
                <c:pt idx="34">
                  <c:v>381.57568056677826</c:v>
                </c:pt>
                <c:pt idx="35">
                  <c:v>381.57568056677826</c:v>
                </c:pt>
                <c:pt idx="36">
                  <c:v>763.15136113355652</c:v>
                </c:pt>
                <c:pt idx="37">
                  <c:v>763.15136113355652</c:v>
                </c:pt>
                <c:pt idx="38">
                  <c:v>190.78784028338913</c:v>
                </c:pt>
                <c:pt idx="39">
                  <c:v>190.78784028338913</c:v>
                </c:pt>
                <c:pt idx="40">
                  <c:v>1930.7729436678981</c:v>
                </c:pt>
                <c:pt idx="41">
                  <c:v>508.44959435523202</c:v>
                </c:pt>
                <c:pt idx="42">
                  <c:v>508.44959435523202</c:v>
                </c:pt>
                <c:pt idx="43">
                  <c:v>508.44959435523202</c:v>
                </c:pt>
                <c:pt idx="44">
                  <c:v>508.44959435523202</c:v>
                </c:pt>
                <c:pt idx="45">
                  <c:v>482.69323591697452</c:v>
                </c:pt>
                <c:pt idx="46">
                  <c:v>489.37081032689315</c:v>
                </c:pt>
                <c:pt idx="47">
                  <c:v>465.52233029146947</c:v>
                </c:pt>
                <c:pt idx="48">
                  <c:v>465.52233029146947</c:v>
                </c:pt>
                <c:pt idx="49">
                  <c:v>1469.0663701820963</c:v>
                </c:pt>
                <c:pt idx="50">
                  <c:v>1469.0663701820963</c:v>
                </c:pt>
                <c:pt idx="51">
                  <c:v>1430.9088021254186</c:v>
                </c:pt>
                <c:pt idx="52">
                  <c:v>1430.9088021254186</c:v>
                </c:pt>
                <c:pt idx="53">
                  <c:v>357.72720053135464</c:v>
                </c:pt>
                <c:pt idx="54">
                  <c:v>357.72720053135464</c:v>
                </c:pt>
                <c:pt idx="55">
                  <c:v>349.14174771860212</c:v>
                </c:pt>
                <c:pt idx="56">
                  <c:v>352.95750452426989</c:v>
                </c:pt>
                <c:pt idx="57">
                  <c:v>1018.807067113298</c:v>
                </c:pt>
                <c:pt idx="58">
                  <c:v>1018.807067113298</c:v>
                </c:pt>
                <c:pt idx="59">
                  <c:v>1018.807067113298</c:v>
                </c:pt>
                <c:pt idx="60">
                  <c:v>1018.807067113298</c:v>
                </c:pt>
                <c:pt idx="61">
                  <c:v>976.83374225095235</c:v>
                </c:pt>
                <c:pt idx="62">
                  <c:v>976.83374225095235</c:v>
                </c:pt>
                <c:pt idx="63">
                  <c:v>254.7017667783245</c:v>
                </c:pt>
                <c:pt idx="64">
                  <c:v>254.7017667783245</c:v>
                </c:pt>
                <c:pt idx="65">
                  <c:v>254.7017667783245</c:v>
                </c:pt>
                <c:pt idx="66">
                  <c:v>250.88600997265669</c:v>
                </c:pt>
                <c:pt idx="67">
                  <c:v>238.48480035423643</c:v>
                </c:pt>
                <c:pt idx="68">
                  <c:v>238.48480035423643</c:v>
                </c:pt>
                <c:pt idx="69">
                  <c:v>507.49565515381511</c:v>
                </c:pt>
                <c:pt idx="70">
                  <c:v>507.49565515381511</c:v>
                </c:pt>
                <c:pt idx="71">
                  <c:v>126.87391378845378</c:v>
                </c:pt>
                <c:pt idx="72">
                  <c:v>126.87391378845378</c:v>
                </c:pt>
                <c:pt idx="73">
                  <c:v>778.41438835622762</c:v>
                </c:pt>
                <c:pt idx="74">
                  <c:v>190.78784028338913</c:v>
                </c:pt>
                <c:pt idx="75">
                  <c:v>190.78784028338913</c:v>
                </c:pt>
                <c:pt idx="76">
                  <c:v>190.78784028338913</c:v>
                </c:pt>
                <c:pt idx="77">
                  <c:v>381.57568056677826</c:v>
                </c:pt>
                <c:pt idx="78">
                  <c:v>381.57568056677826</c:v>
                </c:pt>
                <c:pt idx="79">
                  <c:v>381.57568056677826</c:v>
                </c:pt>
                <c:pt idx="80">
                  <c:v>381.57568056677826</c:v>
                </c:pt>
                <c:pt idx="81">
                  <c:v>95.393920141694565</c:v>
                </c:pt>
                <c:pt idx="82">
                  <c:v>95.393920141694565</c:v>
                </c:pt>
                <c:pt idx="83">
                  <c:v>95.393920141694565</c:v>
                </c:pt>
                <c:pt idx="84">
                  <c:v>95.393920141694565</c:v>
                </c:pt>
                <c:pt idx="85">
                  <c:v>2033.7983774209281</c:v>
                </c:pt>
                <c:pt idx="86">
                  <c:v>2033.7983774209281</c:v>
                </c:pt>
                <c:pt idx="87">
                  <c:v>2033.7983774209281</c:v>
                </c:pt>
                <c:pt idx="88">
                  <c:v>2033.7983774209281</c:v>
                </c:pt>
                <c:pt idx="89">
                  <c:v>2033.7983774209281</c:v>
                </c:pt>
                <c:pt idx="90">
                  <c:v>1907.8784028338914</c:v>
                </c:pt>
                <c:pt idx="91">
                  <c:v>1907.8784028338914</c:v>
                </c:pt>
                <c:pt idx="92">
                  <c:v>1907.8784028338914</c:v>
                </c:pt>
                <c:pt idx="93">
                  <c:v>1957.4832413075726</c:v>
                </c:pt>
                <c:pt idx="94">
                  <c:v>1884.9838619998845</c:v>
                </c:pt>
                <c:pt idx="95">
                  <c:v>1884.9838619998845</c:v>
                </c:pt>
                <c:pt idx="96">
                  <c:v>1957.4832413075726</c:v>
                </c:pt>
                <c:pt idx="97">
                  <c:v>1930.7729436678981</c:v>
                </c:pt>
                <c:pt idx="98">
                  <c:v>1930.7729436678981</c:v>
                </c:pt>
                <c:pt idx="99">
                  <c:v>1930.7729436678981</c:v>
                </c:pt>
                <c:pt idx="100">
                  <c:v>1930.7729436678981</c:v>
                </c:pt>
                <c:pt idx="101">
                  <c:v>1930.7729436678981</c:v>
                </c:pt>
                <c:pt idx="102">
                  <c:v>1930.7729436678981</c:v>
                </c:pt>
                <c:pt idx="103">
                  <c:v>1930.7729436678981</c:v>
                </c:pt>
                <c:pt idx="104">
                  <c:v>1930.7729436678981</c:v>
                </c:pt>
                <c:pt idx="105">
                  <c:v>1930.7729436678981</c:v>
                </c:pt>
                <c:pt idx="106">
                  <c:v>1930.7729436678981</c:v>
                </c:pt>
                <c:pt idx="107">
                  <c:v>1930.7729436678981</c:v>
                </c:pt>
                <c:pt idx="108">
                  <c:v>1930.7729436678981</c:v>
                </c:pt>
                <c:pt idx="109">
                  <c:v>1930.7729436678981</c:v>
                </c:pt>
                <c:pt idx="110">
                  <c:v>1526.302722267113</c:v>
                </c:pt>
                <c:pt idx="111">
                  <c:v>1526.302722267113</c:v>
                </c:pt>
                <c:pt idx="112">
                  <c:v>1526.302722267113</c:v>
                </c:pt>
                <c:pt idx="113">
                  <c:v>1526.302722267113</c:v>
                </c:pt>
                <c:pt idx="114">
                  <c:v>1526.302722267113</c:v>
                </c:pt>
                <c:pt idx="115">
                  <c:v>1526.302722267113</c:v>
                </c:pt>
                <c:pt idx="116">
                  <c:v>1591.1705879634653</c:v>
                </c:pt>
                <c:pt idx="117">
                  <c:v>1526.302722267113</c:v>
                </c:pt>
                <c:pt idx="118">
                  <c:v>1526.302722267113</c:v>
                </c:pt>
                <c:pt idx="119">
                  <c:v>1526.302722267113</c:v>
                </c:pt>
                <c:pt idx="120">
                  <c:v>1526.302722267113</c:v>
                </c:pt>
                <c:pt idx="121">
                  <c:v>1526.302722267113</c:v>
                </c:pt>
                <c:pt idx="122">
                  <c:v>1526.302722267113</c:v>
                </c:pt>
                <c:pt idx="123">
                  <c:v>1526.302722267113</c:v>
                </c:pt>
                <c:pt idx="124">
                  <c:v>1526.302722267113</c:v>
                </c:pt>
                <c:pt idx="125">
                  <c:v>1526.302722267113</c:v>
                </c:pt>
                <c:pt idx="126">
                  <c:v>1526.302722267113</c:v>
                </c:pt>
                <c:pt idx="127">
                  <c:v>1526.302722267113</c:v>
                </c:pt>
                <c:pt idx="128">
                  <c:v>1526.302722267113</c:v>
                </c:pt>
                <c:pt idx="129">
                  <c:v>1526.302722267113</c:v>
                </c:pt>
                <c:pt idx="130">
                  <c:v>1526.302722267113</c:v>
                </c:pt>
                <c:pt idx="131">
                  <c:v>1526.302722267113</c:v>
                </c:pt>
                <c:pt idx="132">
                  <c:v>1526.302722267113</c:v>
                </c:pt>
                <c:pt idx="133">
                  <c:v>1526.302722267113</c:v>
                </c:pt>
                <c:pt idx="134">
                  <c:v>1526.302722267113</c:v>
                </c:pt>
                <c:pt idx="135">
                  <c:v>1526.302722267113</c:v>
                </c:pt>
                <c:pt idx="136">
                  <c:v>1526.302722267113</c:v>
                </c:pt>
                <c:pt idx="137">
                  <c:v>1526.302722267113</c:v>
                </c:pt>
                <c:pt idx="138">
                  <c:v>1526.302722267113</c:v>
                </c:pt>
                <c:pt idx="139">
                  <c:v>1526.302722267113</c:v>
                </c:pt>
                <c:pt idx="140">
                  <c:v>1526.302722267113</c:v>
                </c:pt>
                <c:pt idx="141">
                  <c:v>1526.302722267113</c:v>
                </c:pt>
                <c:pt idx="142">
                  <c:v>1232.4894482306938</c:v>
                </c:pt>
                <c:pt idx="143">
                  <c:v>1144.7270417003349</c:v>
                </c:pt>
                <c:pt idx="144">
                  <c:v>286.18176042508372</c:v>
                </c:pt>
                <c:pt idx="145">
                  <c:v>286.18176042508372</c:v>
                </c:pt>
                <c:pt idx="146">
                  <c:v>805.12468599590215</c:v>
                </c:pt>
                <c:pt idx="147">
                  <c:v>3052.6054445342261</c:v>
                </c:pt>
                <c:pt idx="148">
                  <c:v>3052.6054445342261</c:v>
                </c:pt>
                <c:pt idx="149">
                  <c:v>763.15136113355652</c:v>
                </c:pt>
                <c:pt idx="150">
                  <c:v>763.15136113355652</c:v>
                </c:pt>
                <c:pt idx="151">
                  <c:v>1526.302722267113</c:v>
                </c:pt>
                <c:pt idx="152">
                  <c:v>1526.302722267113</c:v>
                </c:pt>
                <c:pt idx="153">
                  <c:v>381.57568056677826</c:v>
                </c:pt>
                <c:pt idx="154">
                  <c:v>381.57568056677826</c:v>
                </c:pt>
                <c:pt idx="155">
                  <c:v>1430.9088021254186</c:v>
                </c:pt>
                <c:pt idx="156">
                  <c:v>1144.7270417003349</c:v>
                </c:pt>
                <c:pt idx="157">
                  <c:v>7154.5440106270926</c:v>
                </c:pt>
                <c:pt idx="158">
                  <c:v>286.18176042508372</c:v>
                </c:pt>
                <c:pt idx="159">
                  <c:v>3800.4937784451117</c:v>
                </c:pt>
                <c:pt idx="160">
                  <c:v>950.12344461127793</c:v>
                </c:pt>
              </c:numCache>
            </c:numRef>
          </c:xVal>
          <c:yVal>
            <c:numRef>
              <c:f>'Exp. Cylinder Compression'!$K$5:$K$630</c:f>
              <c:numCache>
                <c:formatCode>General</c:formatCode>
                <c:ptCount val="626"/>
                <c:pt idx="0">
                  <c:v>0.35309999999999997</c:v>
                </c:pt>
                <c:pt idx="1">
                  <c:v>0.30854999999999999</c:v>
                </c:pt>
                <c:pt idx="2">
                  <c:v>0.30854999999999999</c:v>
                </c:pt>
                <c:pt idx="3">
                  <c:v>0.32340000000000002</c:v>
                </c:pt>
                <c:pt idx="4">
                  <c:v>0.28544999999999998</c:v>
                </c:pt>
                <c:pt idx="5">
                  <c:v>0.35199449999999999</c:v>
                </c:pt>
                <c:pt idx="6">
                  <c:v>0.56649999999999445</c:v>
                </c:pt>
                <c:pt idx="7">
                  <c:v>0.44385000000000002</c:v>
                </c:pt>
                <c:pt idx="8">
                  <c:v>0.46529999999999994</c:v>
                </c:pt>
                <c:pt idx="9">
                  <c:v>0.47189999999999993</c:v>
                </c:pt>
                <c:pt idx="10">
                  <c:v>0.43064999999999998</c:v>
                </c:pt>
                <c:pt idx="11">
                  <c:v>0.44055</c:v>
                </c:pt>
                <c:pt idx="12">
                  <c:v>0.3861</c:v>
                </c:pt>
                <c:pt idx="13">
                  <c:v>0.39269999999999994</c:v>
                </c:pt>
                <c:pt idx="14">
                  <c:v>0.39764999999999995</c:v>
                </c:pt>
                <c:pt idx="15">
                  <c:v>0.40754999999999997</c:v>
                </c:pt>
                <c:pt idx="16">
                  <c:v>0.42074999999999996</c:v>
                </c:pt>
                <c:pt idx="17">
                  <c:v>0.56100000000000005</c:v>
                </c:pt>
                <c:pt idx="18">
                  <c:v>0.49169999999999997</c:v>
                </c:pt>
                <c:pt idx="19">
                  <c:v>0.49169999999999997</c:v>
                </c:pt>
                <c:pt idx="20">
                  <c:v>0.43230000000000002</c:v>
                </c:pt>
                <c:pt idx="21">
                  <c:v>0.27389999999999998</c:v>
                </c:pt>
                <c:pt idx="22">
                  <c:v>0.29699999999999999</c:v>
                </c:pt>
                <c:pt idx="23">
                  <c:v>0.26234999999999997</c:v>
                </c:pt>
                <c:pt idx="24">
                  <c:v>0.34979999999999994</c:v>
                </c:pt>
                <c:pt idx="25">
                  <c:v>0.32340000000000002</c:v>
                </c:pt>
                <c:pt idx="26">
                  <c:v>0.34979999999999994</c:v>
                </c:pt>
                <c:pt idx="27">
                  <c:v>0.36629999999999996</c:v>
                </c:pt>
                <c:pt idx="28">
                  <c:v>0.44714999999999999</c:v>
                </c:pt>
                <c:pt idx="29">
                  <c:v>0.45540000000000003</c:v>
                </c:pt>
                <c:pt idx="30">
                  <c:v>0.44385000000000002</c:v>
                </c:pt>
                <c:pt idx="31">
                  <c:v>0.44219999999999998</c:v>
                </c:pt>
                <c:pt idx="32">
                  <c:v>0.50819999999999999</c:v>
                </c:pt>
                <c:pt idx="33">
                  <c:v>0.46694999999999992</c:v>
                </c:pt>
                <c:pt idx="34">
                  <c:v>0.4521</c:v>
                </c:pt>
                <c:pt idx="35">
                  <c:v>0.50654999999999994</c:v>
                </c:pt>
                <c:pt idx="36">
                  <c:v>0.66990000000000005</c:v>
                </c:pt>
                <c:pt idx="37">
                  <c:v>0.5956499999999999</c:v>
                </c:pt>
                <c:pt idx="38">
                  <c:v>0.60389999999999999</c:v>
                </c:pt>
                <c:pt idx="39">
                  <c:v>0.67154999999999987</c:v>
                </c:pt>
                <c:pt idx="40">
                  <c:v>0.44550000000000001</c:v>
                </c:pt>
                <c:pt idx="41">
                  <c:v>0.31019999999999998</c:v>
                </c:pt>
                <c:pt idx="42">
                  <c:v>0.30359999999999998</c:v>
                </c:pt>
                <c:pt idx="43">
                  <c:v>0.42569999999999997</c:v>
                </c:pt>
                <c:pt idx="44">
                  <c:v>0.35309999999999997</c:v>
                </c:pt>
                <c:pt idx="45">
                  <c:v>0.44880000000000003</c:v>
                </c:pt>
                <c:pt idx="46">
                  <c:v>0.58739999999999992</c:v>
                </c:pt>
                <c:pt idx="47">
                  <c:v>0.63524999999999998</c:v>
                </c:pt>
                <c:pt idx="48">
                  <c:v>0.61874999999999991</c:v>
                </c:pt>
                <c:pt idx="49">
                  <c:v>0.53295000000000003</c:v>
                </c:pt>
                <c:pt idx="50">
                  <c:v>0.56430000000000002</c:v>
                </c:pt>
                <c:pt idx="51">
                  <c:v>0.57419999999999993</c:v>
                </c:pt>
                <c:pt idx="52">
                  <c:v>0.56100000000000005</c:v>
                </c:pt>
                <c:pt idx="53">
                  <c:v>0.58244999999999991</c:v>
                </c:pt>
                <c:pt idx="54">
                  <c:v>0.52800000000000002</c:v>
                </c:pt>
                <c:pt idx="55">
                  <c:v>0.59234999999999993</c:v>
                </c:pt>
                <c:pt idx="56">
                  <c:v>0.61380000000000001</c:v>
                </c:pt>
                <c:pt idx="57">
                  <c:v>0.55769999999999997</c:v>
                </c:pt>
                <c:pt idx="58">
                  <c:v>0.64349999999999996</c:v>
                </c:pt>
                <c:pt idx="59">
                  <c:v>0.69299999999999995</c:v>
                </c:pt>
                <c:pt idx="60">
                  <c:v>0.69629999999999992</c:v>
                </c:pt>
                <c:pt idx="61">
                  <c:v>0.49829999999999997</c:v>
                </c:pt>
                <c:pt idx="62">
                  <c:v>0.56264999999999998</c:v>
                </c:pt>
                <c:pt idx="63">
                  <c:v>0.59399999999999997</c:v>
                </c:pt>
                <c:pt idx="64">
                  <c:v>0.6863999999999999</c:v>
                </c:pt>
                <c:pt idx="65">
                  <c:v>0.60885</c:v>
                </c:pt>
                <c:pt idx="66">
                  <c:v>0.63195000000000001</c:v>
                </c:pt>
                <c:pt idx="67">
                  <c:v>0.60554999999999992</c:v>
                </c:pt>
                <c:pt idx="68">
                  <c:v>0.58244999999999991</c:v>
                </c:pt>
                <c:pt idx="69">
                  <c:v>0.72599999999999998</c:v>
                </c:pt>
                <c:pt idx="70">
                  <c:v>0.65010000000000001</c:v>
                </c:pt>
                <c:pt idx="71">
                  <c:v>0.71279999999999999</c:v>
                </c:pt>
                <c:pt idx="72">
                  <c:v>0.80684999999999996</c:v>
                </c:pt>
                <c:pt idx="73">
                  <c:v>0.58079999999999998</c:v>
                </c:pt>
                <c:pt idx="74">
                  <c:v>0.65339999999999998</c:v>
                </c:pt>
                <c:pt idx="75">
                  <c:v>0.76065000000000005</c:v>
                </c:pt>
                <c:pt idx="76">
                  <c:v>0.80024999999999991</c:v>
                </c:pt>
                <c:pt idx="77">
                  <c:v>0.5956499999999999</c:v>
                </c:pt>
                <c:pt idx="78">
                  <c:v>0.62864999999999993</c:v>
                </c:pt>
                <c:pt idx="79">
                  <c:v>0.65669999999999995</c:v>
                </c:pt>
                <c:pt idx="80">
                  <c:v>0.69299999999999995</c:v>
                </c:pt>
                <c:pt idx="81">
                  <c:v>0.68969999999999998</c:v>
                </c:pt>
                <c:pt idx="82">
                  <c:v>0.82499999999999996</c:v>
                </c:pt>
                <c:pt idx="83">
                  <c:v>0.71444999999999992</c:v>
                </c:pt>
                <c:pt idx="84">
                  <c:v>0.81509999999999994</c:v>
                </c:pt>
                <c:pt idx="85">
                  <c:v>0.35969999999999996</c:v>
                </c:pt>
                <c:pt idx="86">
                  <c:v>0.32174999999999998</c:v>
                </c:pt>
                <c:pt idx="87">
                  <c:v>0.35969999999999996</c:v>
                </c:pt>
                <c:pt idx="88">
                  <c:v>0.50324999999999998</c:v>
                </c:pt>
                <c:pt idx="89">
                  <c:v>0.42569999999999997</c:v>
                </c:pt>
                <c:pt idx="90">
                  <c:v>0.51974999999999993</c:v>
                </c:pt>
                <c:pt idx="91">
                  <c:v>0.47684999999999994</c:v>
                </c:pt>
                <c:pt idx="92">
                  <c:v>0.56759999999999988</c:v>
                </c:pt>
                <c:pt idx="93">
                  <c:v>0.43559999999999999</c:v>
                </c:pt>
                <c:pt idx="94">
                  <c:v>0.56430000000000002</c:v>
                </c:pt>
                <c:pt idx="95">
                  <c:v>0.34649999999999997</c:v>
                </c:pt>
                <c:pt idx="96">
                  <c:v>0.34154999999999996</c:v>
                </c:pt>
                <c:pt idx="97">
                  <c:v>0.36135</c:v>
                </c:pt>
                <c:pt idx="98">
                  <c:v>0.46035000000000004</c:v>
                </c:pt>
                <c:pt idx="99">
                  <c:v>0.47189999999999993</c:v>
                </c:pt>
                <c:pt idx="100">
                  <c:v>0.49499999999999994</c:v>
                </c:pt>
                <c:pt idx="101">
                  <c:v>0.49499999999999994</c:v>
                </c:pt>
                <c:pt idx="102">
                  <c:v>0.58409999999999995</c:v>
                </c:pt>
                <c:pt idx="103">
                  <c:v>0.56759999999999988</c:v>
                </c:pt>
                <c:pt idx="104">
                  <c:v>0.61544999999999994</c:v>
                </c:pt>
                <c:pt idx="105">
                  <c:v>0.54615000000000002</c:v>
                </c:pt>
                <c:pt idx="106">
                  <c:v>0.45540000000000003</c:v>
                </c:pt>
                <c:pt idx="107">
                  <c:v>0.47189999999999993</c:v>
                </c:pt>
                <c:pt idx="108">
                  <c:v>0.60059999999999991</c:v>
                </c:pt>
                <c:pt idx="109">
                  <c:v>0.65669999999999995</c:v>
                </c:pt>
                <c:pt idx="110">
                  <c:v>0.41744999999999999</c:v>
                </c:pt>
                <c:pt idx="111">
                  <c:v>0.52800000000000002</c:v>
                </c:pt>
                <c:pt idx="112">
                  <c:v>0.4521</c:v>
                </c:pt>
                <c:pt idx="113">
                  <c:v>0.42404999999999998</c:v>
                </c:pt>
                <c:pt idx="114">
                  <c:v>0.44880000000000003</c:v>
                </c:pt>
                <c:pt idx="115">
                  <c:v>0.58739999999999992</c:v>
                </c:pt>
                <c:pt idx="116">
                  <c:v>0.54779999999999995</c:v>
                </c:pt>
                <c:pt idx="117">
                  <c:v>0.50984999999999991</c:v>
                </c:pt>
                <c:pt idx="118">
                  <c:v>0.47849999999999993</c:v>
                </c:pt>
                <c:pt idx="119">
                  <c:v>0.50819999999999999</c:v>
                </c:pt>
                <c:pt idx="120">
                  <c:v>0.49004999999999993</c:v>
                </c:pt>
                <c:pt idx="121">
                  <c:v>0.47189999999999993</c:v>
                </c:pt>
                <c:pt idx="122">
                  <c:v>0.51315</c:v>
                </c:pt>
                <c:pt idx="123">
                  <c:v>0.49169999999999997</c:v>
                </c:pt>
                <c:pt idx="124">
                  <c:v>0.51315</c:v>
                </c:pt>
                <c:pt idx="125">
                  <c:v>0.47024999999999995</c:v>
                </c:pt>
                <c:pt idx="126">
                  <c:v>0.74414999999999998</c:v>
                </c:pt>
                <c:pt idx="127">
                  <c:v>0.68474999999999997</c:v>
                </c:pt>
                <c:pt idx="128">
                  <c:v>0.60224999999999995</c:v>
                </c:pt>
                <c:pt idx="129">
                  <c:v>0.48179999999999995</c:v>
                </c:pt>
                <c:pt idx="130">
                  <c:v>0.65339999999999998</c:v>
                </c:pt>
                <c:pt idx="131">
                  <c:v>0.54779999999999995</c:v>
                </c:pt>
                <c:pt idx="132">
                  <c:v>0.49664999999999998</c:v>
                </c:pt>
                <c:pt idx="133">
                  <c:v>0.49334999999999996</c:v>
                </c:pt>
                <c:pt idx="134">
                  <c:v>0.73754999999999993</c:v>
                </c:pt>
                <c:pt idx="135">
                  <c:v>0.67484999999999995</c:v>
                </c:pt>
                <c:pt idx="136">
                  <c:v>0.46035000000000004</c:v>
                </c:pt>
                <c:pt idx="137">
                  <c:v>0.44714999999999999</c:v>
                </c:pt>
                <c:pt idx="138">
                  <c:v>0.37619999999999998</c:v>
                </c:pt>
                <c:pt idx="139">
                  <c:v>0.57089999999999996</c:v>
                </c:pt>
                <c:pt idx="140">
                  <c:v>0.56924999999999992</c:v>
                </c:pt>
                <c:pt idx="141">
                  <c:v>0.60719999999999996</c:v>
                </c:pt>
                <c:pt idx="142">
                  <c:v>0.58079999999999998</c:v>
                </c:pt>
                <c:pt idx="143">
                  <c:v>0.53790000000000004</c:v>
                </c:pt>
                <c:pt idx="144">
                  <c:v>0.52469999999999994</c:v>
                </c:pt>
                <c:pt idx="145">
                  <c:v>0.5956499999999999</c:v>
                </c:pt>
                <c:pt idx="146">
                  <c:v>0.60719999999999996</c:v>
                </c:pt>
                <c:pt idx="147">
                  <c:v>0.51149999999999995</c:v>
                </c:pt>
                <c:pt idx="148">
                  <c:v>0.44055</c:v>
                </c:pt>
                <c:pt idx="149">
                  <c:v>0.55274999999999996</c:v>
                </c:pt>
                <c:pt idx="150">
                  <c:v>0.43890000000000001</c:v>
                </c:pt>
                <c:pt idx="151">
                  <c:v>0.59729999999999994</c:v>
                </c:pt>
                <c:pt idx="152">
                  <c:v>0.49169999999999997</c:v>
                </c:pt>
                <c:pt idx="153">
                  <c:v>0.44219999999999998</c:v>
                </c:pt>
                <c:pt idx="154">
                  <c:v>0.57089999999999996</c:v>
                </c:pt>
                <c:pt idx="155">
                  <c:v>0.53459999999999996</c:v>
                </c:pt>
                <c:pt idx="156">
                  <c:v>0.45045000000000002</c:v>
                </c:pt>
                <c:pt idx="157">
                  <c:v>0.46365000000000001</c:v>
                </c:pt>
                <c:pt idx="158">
                  <c:v>0.49994999999999995</c:v>
                </c:pt>
                <c:pt idx="159">
                  <c:v>0.41084999999999999</c:v>
                </c:pt>
                <c:pt idx="160">
                  <c:v>0.42404999999999998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411-4602-A1B2-22351761AC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Bending'!$J$2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accent4">
                  <a:lumMod val="20000"/>
                  <a:lumOff val="80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Bending'!$K$2</c:f>
              <c:strCache>
                <c:ptCount val="1"/>
                <c:pt idx="0">
                  <c:v>Knockdown Factor - KDF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3897159705065066E-2"/>
          <c:y val="3.5814790718949495E-3"/>
          <c:w val="0.85310921044654964"/>
          <c:h val="6.4763575850227628E-2"/>
        </c:manualLayout>
      </c:layout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2"/>
          <c:order val="0"/>
          <c:tx>
            <c:strRef>
              <c:f>'Exp. Cone Bending'!$AG$3</c:f>
              <c:strCache>
                <c:ptCount val="1"/>
                <c:pt idx="0">
                  <c:v>w/t = 0.5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Bending'!$AG$5:$AG$15</c:f>
              <c:numCache>
                <c:formatCode>General</c:formatCode>
                <c:ptCount val="11"/>
                <c:pt idx="0">
                  <c:v>0.65700000000000003</c:v>
                </c:pt>
                <c:pt idx="1">
                  <c:v>0.55300000000000005</c:v>
                </c:pt>
                <c:pt idx="2">
                  <c:v>0.53300000000000003</c:v>
                </c:pt>
                <c:pt idx="3">
                  <c:v>0.53700000000000003</c:v>
                </c:pt>
                <c:pt idx="4">
                  <c:v>0.495</c:v>
                </c:pt>
                <c:pt idx="5">
                  <c:v>0.45900000000000002</c:v>
                </c:pt>
                <c:pt idx="6">
                  <c:v>0.41599999999999998</c:v>
                </c:pt>
                <c:pt idx="7">
                  <c:v>0.39400000000000002</c:v>
                </c:pt>
                <c:pt idx="8">
                  <c:v>0.37</c:v>
                </c:pt>
                <c:pt idx="9">
                  <c:v>0.33800000000000002</c:v>
                </c:pt>
                <c:pt idx="10">
                  <c:v>0.30199999999999999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429-4AD6-BBD2-AE2741F67DAE}"/>
            </c:ext>
          </c:extLst>
        </c:ser>
        <c:ser>
          <c:idx val="3"/>
          <c:order val="1"/>
          <c:tx>
            <c:strRef>
              <c:f>'Exp. Cone Bending'!$AH$3</c:f>
              <c:strCache>
                <c:ptCount val="1"/>
                <c:pt idx="0">
                  <c:v>w/t = 1</c:v>
                </c:pt>
              </c:strCache>
            </c:strRef>
          </c:tx>
          <c:spPr>
            <a:ln w="19050"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Bending'!$AH$5:$AH$15</c:f>
              <c:numCache>
                <c:formatCode>General</c:formatCode>
                <c:ptCount val="11"/>
                <c:pt idx="0">
                  <c:v>0.62</c:v>
                </c:pt>
                <c:pt idx="1">
                  <c:v>0.47699999999999998</c:v>
                </c:pt>
                <c:pt idx="2">
                  <c:v>0.439</c:v>
                </c:pt>
                <c:pt idx="3">
                  <c:v>0.45700000000000002</c:v>
                </c:pt>
                <c:pt idx="4">
                  <c:v>0.45900000000000002</c:v>
                </c:pt>
                <c:pt idx="5">
                  <c:v>0.44400000000000001</c:v>
                </c:pt>
                <c:pt idx="6">
                  <c:v>0.40799999999999997</c:v>
                </c:pt>
                <c:pt idx="7">
                  <c:v>0.38700000000000001</c:v>
                </c:pt>
                <c:pt idx="8">
                  <c:v>0.36499999999999999</c:v>
                </c:pt>
                <c:pt idx="9">
                  <c:v>0.33200000000000002</c:v>
                </c:pt>
                <c:pt idx="10">
                  <c:v>0.29899999999999999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429-4AD6-BBD2-AE2741F67DAE}"/>
            </c:ext>
          </c:extLst>
        </c:ser>
        <c:ser>
          <c:idx val="4"/>
          <c:order val="2"/>
          <c:tx>
            <c:strRef>
              <c:f>'Exp. Cone Bending'!$AI$3</c:f>
              <c:strCache>
                <c:ptCount val="1"/>
                <c:pt idx="0">
                  <c:v>w/t = 2</c:v>
                </c:pt>
              </c:strCache>
            </c:strRef>
          </c:tx>
          <c:spPr>
            <a:ln w="19050">
              <a:solidFill>
                <a:srgbClr val="00B0F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Bending'!$AI$5:$AI$15</c:f>
              <c:numCache>
                <c:formatCode>General</c:formatCode>
                <c:ptCount val="11"/>
                <c:pt idx="0">
                  <c:v>0.56100000000000005</c:v>
                </c:pt>
                <c:pt idx="1">
                  <c:v>0.41199999999999998</c:v>
                </c:pt>
                <c:pt idx="2">
                  <c:v>0.36299999999999999</c:v>
                </c:pt>
                <c:pt idx="3">
                  <c:v>0.35299999999999998</c:v>
                </c:pt>
                <c:pt idx="4">
                  <c:v>0.35699999999999998</c:v>
                </c:pt>
                <c:pt idx="5">
                  <c:v>0.36599999999999999</c:v>
                </c:pt>
                <c:pt idx="6">
                  <c:v>0.374</c:v>
                </c:pt>
                <c:pt idx="7">
                  <c:v>0.35099999999999998</c:v>
                </c:pt>
                <c:pt idx="8">
                  <c:v>0.33700000000000002</c:v>
                </c:pt>
                <c:pt idx="9">
                  <c:v>0.316</c:v>
                </c:pt>
                <c:pt idx="10">
                  <c:v>0.28799999999999998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429-4AD6-BBD2-AE2741F67DAE}"/>
            </c:ext>
          </c:extLst>
        </c:ser>
        <c:ser>
          <c:idx val="0"/>
          <c:order val="3"/>
          <c:tx>
            <c:strRef>
              <c:f>'Exp. Cylinder Compression'!$J$1</c:f>
              <c:strCache>
                <c:ptCount val="1"/>
                <c:pt idx="0">
                  <c:v>Weingarten et al, 1965 (161)</c:v>
                </c:pt>
              </c:strCache>
            </c:strRef>
          </c:tx>
          <c:spPr>
            <a:ln>
              <a:noFill/>
            </a:ln>
          </c:spPr>
          <c:marker>
            <c:symbol val="circle"/>
            <c:size val="5"/>
            <c:spPr>
              <a:solidFill>
                <a:schemeClr val="bg1"/>
              </a:solidFill>
            </c:spPr>
          </c:marker>
          <c:xVal>
            <c:numRef>
              <c:f>'Exp. Cylinder Compression'!$J$5:$J$630</c:f>
              <c:numCache>
                <c:formatCode>General</c:formatCode>
                <c:ptCount val="626"/>
                <c:pt idx="0">
                  <c:v>4769.6960070847281</c:v>
                </c:pt>
                <c:pt idx="1">
                  <c:v>3052.6054445342261</c:v>
                </c:pt>
                <c:pt idx="2">
                  <c:v>3052.6054445342261</c:v>
                </c:pt>
                <c:pt idx="3">
                  <c:v>3052.6054445342261</c:v>
                </c:pt>
                <c:pt idx="4">
                  <c:v>3113.6575534249105</c:v>
                </c:pt>
                <c:pt idx="5">
                  <c:v>3052.6054445342261</c:v>
                </c:pt>
                <c:pt idx="6">
                  <c:v>3052.6054445342261</c:v>
                </c:pt>
                <c:pt idx="7">
                  <c:v>3052.6054445342261</c:v>
                </c:pt>
                <c:pt idx="8">
                  <c:v>3052.6054445342261</c:v>
                </c:pt>
                <c:pt idx="9">
                  <c:v>3052.6054445342261</c:v>
                </c:pt>
                <c:pt idx="10">
                  <c:v>3052.6054445342261</c:v>
                </c:pt>
                <c:pt idx="11">
                  <c:v>3052.6054445342261</c:v>
                </c:pt>
                <c:pt idx="12">
                  <c:v>3052.6054445342261</c:v>
                </c:pt>
                <c:pt idx="13">
                  <c:v>3052.6054445342261</c:v>
                </c:pt>
                <c:pt idx="14">
                  <c:v>3052.6054445342261</c:v>
                </c:pt>
                <c:pt idx="15">
                  <c:v>3052.6054445342261</c:v>
                </c:pt>
                <c:pt idx="16">
                  <c:v>3052.6054445342261</c:v>
                </c:pt>
                <c:pt idx="17">
                  <c:v>3052.6054445342261</c:v>
                </c:pt>
                <c:pt idx="18">
                  <c:v>3052.6054445342261</c:v>
                </c:pt>
                <c:pt idx="19">
                  <c:v>3052.6054445342261</c:v>
                </c:pt>
                <c:pt idx="20">
                  <c:v>3052.6054445342261</c:v>
                </c:pt>
                <c:pt idx="21">
                  <c:v>3052.6054445342261</c:v>
                </c:pt>
                <c:pt idx="22">
                  <c:v>1717.0905625505022</c:v>
                </c:pt>
                <c:pt idx="23">
                  <c:v>763.15136113355652</c:v>
                </c:pt>
                <c:pt idx="24">
                  <c:v>763.15136113355652</c:v>
                </c:pt>
                <c:pt idx="25">
                  <c:v>763.15136113355652</c:v>
                </c:pt>
                <c:pt idx="26">
                  <c:v>763.15136113355652</c:v>
                </c:pt>
                <c:pt idx="27">
                  <c:v>763.15136113355652</c:v>
                </c:pt>
                <c:pt idx="28">
                  <c:v>2289.4540834006698</c:v>
                </c:pt>
                <c:pt idx="29">
                  <c:v>2289.4540834006698</c:v>
                </c:pt>
                <c:pt idx="30">
                  <c:v>560.91625043316401</c:v>
                </c:pt>
                <c:pt idx="31">
                  <c:v>572.36352085016745</c:v>
                </c:pt>
                <c:pt idx="32">
                  <c:v>1526.302722267113</c:v>
                </c:pt>
                <c:pt idx="33">
                  <c:v>1526.302722267113</c:v>
                </c:pt>
                <c:pt idx="34">
                  <c:v>381.57568056677826</c:v>
                </c:pt>
                <c:pt idx="35">
                  <c:v>381.57568056677826</c:v>
                </c:pt>
                <c:pt idx="36">
                  <c:v>763.15136113355652</c:v>
                </c:pt>
                <c:pt idx="37">
                  <c:v>763.15136113355652</c:v>
                </c:pt>
                <c:pt idx="38">
                  <c:v>190.78784028338913</c:v>
                </c:pt>
                <c:pt idx="39">
                  <c:v>190.78784028338913</c:v>
                </c:pt>
                <c:pt idx="40">
                  <c:v>1930.7729436678981</c:v>
                </c:pt>
                <c:pt idx="41">
                  <c:v>508.44959435523202</c:v>
                </c:pt>
                <c:pt idx="42">
                  <c:v>508.44959435523202</c:v>
                </c:pt>
                <c:pt idx="43">
                  <c:v>508.44959435523202</c:v>
                </c:pt>
                <c:pt idx="44">
                  <c:v>508.44959435523202</c:v>
                </c:pt>
                <c:pt idx="45">
                  <c:v>482.69323591697452</c:v>
                </c:pt>
                <c:pt idx="46">
                  <c:v>489.37081032689315</c:v>
                </c:pt>
                <c:pt idx="47">
                  <c:v>465.52233029146947</c:v>
                </c:pt>
                <c:pt idx="48">
                  <c:v>465.52233029146947</c:v>
                </c:pt>
                <c:pt idx="49">
                  <c:v>1469.0663701820963</c:v>
                </c:pt>
                <c:pt idx="50">
                  <c:v>1469.0663701820963</c:v>
                </c:pt>
                <c:pt idx="51">
                  <c:v>1430.9088021254186</c:v>
                </c:pt>
                <c:pt idx="52">
                  <c:v>1430.9088021254186</c:v>
                </c:pt>
                <c:pt idx="53">
                  <c:v>357.72720053135464</c:v>
                </c:pt>
                <c:pt idx="54">
                  <c:v>357.72720053135464</c:v>
                </c:pt>
                <c:pt idx="55">
                  <c:v>349.14174771860212</c:v>
                </c:pt>
                <c:pt idx="56">
                  <c:v>352.95750452426989</c:v>
                </c:pt>
                <c:pt idx="57">
                  <c:v>1018.807067113298</c:v>
                </c:pt>
                <c:pt idx="58">
                  <c:v>1018.807067113298</c:v>
                </c:pt>
                <c:pt idx="59">
                  <c:v>1018.807067113298</c:v>
                </c:pt>
                <c:pt idx="60">
                  <c:v>1018.807067113298</c:v>
                </c:pt>
                <c:pt idx="61">
                  <c:v>976.83374225095235</c:v>
                </c:pt>
                <c:pt idx="62">
                  <c:v>976.83374225095235</c:v>
                </c:pt>
                <c:pt idx="63">
                  <c:v>254.7017667783245</c:v>
                </c:pt>
                <c:pt idx="64">
                  <c:v>254.7017667783245</c:v>
                </c:pt>
                <c:pt idx="65">
                  <c:v>254.7017667783245</c:v>
                </c:pt>
                <c:pt idx="66">
                  <c:v>250.88600997265669</c:v>
                </c:pt>
                <c:pt idx="67">
                  <c:v>238.48480035423643</c:v>
                </c:pt>
                <c:pt idx="68">
                  <c:v>238.48480035423643</c:v>
                </c:pt>
                <c:pt idx="69">
                  <c:v>507.49565515381511</c:v>
                </c:pt>
                <c:pt idx="70">
                  <c:v>507.49565515381511</c:v>
                </c:pt>
                <c:pt idx="71">
                  <c:v>126.87391378845378</c:v>
                </c:pt>
                <c:pt idx="72">
                  <c:v>126.87391378845378</c:v>
                </c:pt>
                <c:pt idx="73">
                  <c:v>778.41438835622762</c:v>
                </c:pt>
                <c:pt idx="74">
                  <c:v>190.78784028338913</c:v>
                </c:pt>
                <c:pt idx="75">
                  <c:v>190.78784028338913</c:v>
                </c:pt>
                <c:pt idx="76">
                  <c:v>190.78784028338913</c:v>
                </c:pt>
                <c:pt idx="77">
                  <c:v>381.57568056677826</c:v>
                </c:pt>
                <c:pt idx="78">
                  <c:v>381.57568056677826</c:v>
                </c:pt>
                <c:pt idx="79">
                  <c:v>381.57568056677826</c:v>
                </c:pt>
                <c:pt idx="80">
                  <c:v>381.57568056677826</c:v>
                </c:pt>
                <c:pt idx="81">
                  <c:v>95.393920141694565</c:v>
                </c:pt>
                <c:pt idx="82">
                  <c:v>95.393920141694565</c:v>
                </c:pt>
                <c:pt idx="83">
                  <c:v>95.393920141694565</c:v>
                </c:pt>
                <c:pt idx="84">
                  <c:v>95.393920141694565</c:v>
                </c:pt>
                <c:pt idx="85">
                  <c:v>2033.7983774209281</c:v>
                </c:pt>
                <c:pt idx="86">
                  <c:v>2033.7983774209281</c:v>
                </c:pt>
                <c:pt idx="87">
                  <c:v>2033.7983774209281</c:v>
                </c:pt>
                <c:pt idx="88">
                  <c:v>2033.7983774209281</c:v>
                </c:pt>
                <c:pt idx="89">
                  <c:v>2033.7983774209281</c:v>
                </c:pt>
                <c:pt idx="90">
                  <c:v>1907.8784028338914</c:v>
                </c:pt>
                <c:pt idx="91">
                  <c:v>1907.8784028338914</c:v>
                </c:pt>
                <c:pt idx="92">
                  <c:v>1907.8784028338914</c:v>
                </c:pt>
                <c:pt idx="93">
                  <c:v>1957.4832413075726</c:v>
                </c:pt>
                <c:pt idx="94">
                  <c:v>1884.9838619998845</c:v>
                </c:pt>
                <c:pt idx="95">
                  <c:v>1884.9838619998845</c:v>
                </c:pt>
                <c:pt idx="96">
                  <c:v>1957.4832413075726</c:v>
                </c:pt>
                <c:pt idx="97">
                  <c:v>1930.7729436678981</c:v>
                </c:pt>
                <c:pt idx="98">
                  <c:v>1930.7729436678981</c:v>
                </c:pt>
                <c:pt idx="99">
                  <c:v>1930.7729436678981</c:v>
                </c:pt>
                <c:pt idx="100">
                  <c:v>1930.7729436678981</c:v>
                </c:pt>
                <c:pt idx="101">
                  <c:v>1930.7729436678981</c:v>
                </c:pt>
                <c:pt idx="102">
                  <c:v>1930.7729436678981</c:v>
                </c:pt>
                <c:pt idx="103">
                  <c:v>1930.7729436678981</c:v>
                </c:pt>
                <c:pt idx="104">
                  <c:v>1930.7729436678981</c:v>
                </c:pt>
                <c:pt idx="105">
                  <c:v>1930.7729436678981</c:v>
                </c:pt>
                <c:pt idx="106">
                  <c:v>1930.7729436678981</c:v>
                </c:pt>
                <c:pt idx="107">
                  <c:v>1930.7729436678981</c:v>
                </c:pt>
                <c:pt idx="108">
                  <c:v>1930.7729436678981</c:v>
                </c:pt>
                <c:pt idx="109">
                  <c:v>1930.7729436678981</c:v>
                </c:pt>
                <c:pt idx="110">
                  <c:v>1526.302722267113</c:v>
                </c:pt>
                <c:pt idx="111">
                  <c:v>1526.302722267113</c:v>
                </c:pt>
                <c:pt idx="112">
                  <c:v>1526.302722267113</c:v>
                </c:pt>
                <c:pt idx="113">
                  <c:v>1526.302722267113</c:v>
                </c:pt>
                <c:pt idx="114">
                  <c:v>1526.302722267113</c:v>
                </c:pt>
                <c:pt idx="115">
                  <c:v>1526.302722267113</c:v>
                </c:pt>
                <c:pt idx="116">
                  <c:v>1591.1705879634653</c:v>
                </c:pt>
                <c:pt idx="117">
                  <c:v>1526.302722267113</c:v>
                </c:pt>
                <c:pt idx="118">
                  <c:v>1526.302722267113</c:v>
                </c:pt>
                <c:pt idx="119">
                  <c:v>1526.302722267113</c:v>
                </c:pt>
                <c:pt idx="120">
                  <c:v>1526.302722267113</c:v>
                </c:pt>
                <c:pt idx="121">
                  <c:v>1526.302722267113</c:v>
                </c:pt>
                <c:pt idx="122">
                  <c:v>1526.302722267113</c:v>
                </c:pt>
                <c:pt idx="123">
                  <c:v>1526.302722267113</c:v>
                </c:pt>
                <c:pt idx="124">
                  <c:v>1526.302722267113</c:v>
                </c:pt>
                <c:pt idx="125">
                  <c:v>1526.302722267113</c:v>
                </c:pt>
                <c:pt idx="126">
                  <c:v>1526.302722267113</c:v>
                </c:pt>
                <c:pt idx="127">
                  <c:v>1526.302722267113</c:v>
                </c:pt>
                <c:pt idx="128">
                  <c:v>1526.302722267113</c:v>
                </c:pt>
                <c:pt idx="129">
                  <c:v>1526.302722267113</c:v>
                </c:pt>
                <c:pt idx="130">
                  <c:v>1526.302722267113</c:v>
                </c:pt>
                <c:pt idx="131">
                  <c:v>1526.302722267113</c:v>
                </c:pt>
                <c:pt idx="132">
                  <c:v>1526.302722267113</c:v>
                </c:pt>
                <c:pt idx="133">
                  <c:v>1526.302722267113</c:v>
                </c:pt>
                <c:pt idx="134">
                  <c:v>1526.302722267113</c:v>
                </c:pt>
                <c:pt idx="135">
                  <c:v>1526.302722267113</c:v>
                </c:pt>
                <c:pt idx="136">
                  <c:v>1526.302722267113</c:v>
                </c:pt>
                <c:pt idx="137">
                  <c:v>1526.302722267113</c:v>
                </c:pt>
                <c:pt idx="138">
                  <c:v>1526.302722267113</c:v>
                </c:pt>
                <c:pt idx="139">
                  <c:v>1526.302722267113</c:v>
                </c:pt>
                <c:pt idx="140">
                  <c:v>1526.302722267113</c:v>
                </c:pt>
                <c:pt idx="141">
                  <c:v>1526.302722267113</c:v>
                </c:pt>
                <c:pt idx="142">
                  <c:v>1232.4894482306938</c:v>
                </c:pt>
                <c:pt idx="143">
                  <c:v>1144.7270417003349</c:v>
                </c:pt>
                <c:pt idx="144">
                  <c:v>286.18176042508372</c:v>
                </c:pt>
                <c:pt idx="145">
                  <c:v>286.18176042508372</c:v>
                </c:pt>
                <c:pt idx="146">
                  <c:v>805.12468599590215</c:v>
                </c:pt>
                <c:pt idx="147">
                  <c:v>3052.6054445342261</c:v>
                </c:pt>
                <c:pt idx="148">
                  <c:v>3052.6054445342261</c:v>
                </c:pt>
                <c:pt idx="149">
                  <c:v>763.15136113355652</c:v>
                </c:pt>
                <c:pt idx="150">
                  <c:v>763.15136113355652</c:v>
                </c:pt>
                <c:pt idx="151">
                  <c:v>1526.302722267113</c:v>
                </c:pt>
                <c:pt idx="152">
                  <c:v>1526.302722267113</c:v>
                </c:pt>
                <c:pt idx="153">
                  <c:v>381.57568056677826</c:v>
                </c:pt>
                <c:pt idx="154">
                  <c:v>381.57568056677826</c:v>
                </c:pt>
                <c:pt idx="155">
                  <c:v>1430.9088021254186</c:v>
                </c:pt>
                <c:pt idx="156">
                  <c:v>1144.7270417003349</c:v>
                </c:pt>
                <c:pt idx="157">
                  <c:v>7154.5440106270926</c:v>
                </c:pt>
                <c:pt idx="158">
                  <c:v>286.18176042508372</c:v>
                </c:pt>
                <c:pt idx="159">
                  <c:v>3800.4937784451117</c:v>
                </c:pt>
                <c:pt idx="160">
                  <c:v>950.12344461127793</c:v>
                </c:pt>
              </c:numCache>
            </c:numRef>
          </c:xVal>
          <c:yVal>
            <c:numRef>
              <c:f>'Exp. Cylinder Compression'!$K$5:$K$630</c:f>
              <c:numCache>
                <c:formatCode>General</c:formatCode>
                <c:ptCount val="626"/>
                <c:pt idx="0">
                  <c:v>0.35309999999999997</c:v>
                </c:pt>
                <c:pt idx="1">
                  <c:v>0.30854999999999999</c:v>
                </c:pt>
                <c:pt idx="2">
                  <c:v>0.30854999999999999</c:v>
                </c:pt>
                <c:pt idx="3">
                  <c:v>0.32340000000000002</c:v>
                </c:pt>
                <c:pt idx="4">
                  <c:v>0.28544999999999998</c:v>
                </c:pt>
                <c:pt idx="5">
                  <c:v>0.35199449999999999</c:v>
                </c:pt>
                <c:pt idx="6">
                  <c:v>0.56649999999999445</c:v>
                </c:pt>
                <c:pt idx="7">
                  <c:v>0.44385000000000002</c:v>
                </c:pt>
                <c:pt idx="8">
                  <c:v>0.46529999999999994</c:v>
                </c:pt>
                <c:pt idx="9">
                  <c:v>0.47189999999999993</c:v>
                </c:pt>
                <c:pt idx="10">
                  <c:v>0.43064999999999998</c:v>
                </c:pt>
                <c:pt idx="11">
                  <c:v>0.44055</c:v>
                </c:pt>
                <c:pt idx="12">
                  <c:v>0.3861</c:v>
                </c:pt>
                <c:pt idx="13">
                  <c:v>0.39269999999999994</c:v>
                </c:pt>
                <c:pt idx="14">
                  <c:v>0.39764999999999995</c:v>
                </c:pt>
                <c:pt idx="15">
                  <c:v>0.40754999999999997</c:v>
                </c:pt>
                <c:pt idx="16">
                  <c:v>0.42074999999999996</c:v>
                </c:pt>
                <c:pt idx="17">
                  <c:v>0.56100000000000005</c:v>
                </c:pt>
                <c:pt idx="18">
                  <c:v>0.49169999999999997</c:v>
                </c:pt>
                <c:pt idx="19">
                  <c:v>0.49169999999999997</c:v>
                </c:pt>
                <c:pt idx="20">
                  <c:v>0.43230000000000002</c:v>
                </c:pt>
                <c:pt idx="21">
                  <c:v>0.27389999999999998</c:v>
                </c:pt>
                <c:pt idx="22">
                  <c:v>0.29699999999999999</c:v>
                </c:pt>
                <c:pt idx="23">
                  <c:v>0.26234999999999997</c:v>
                </c:pt>
                <c:pt idx="24">
                  <c:v>0.34979999999999994</c:v>
                </c:pt>
                <c:pt idx="25">
                  <c:v>0.32340000000000002</c:v>
                </c:pt>
                <c:pt idx="26">
                  <c:v>0.34979999999999994</c:v>
                </c:pt>
                <c:pt idx="27">
                  <c:v>0.36629999999999996</c:v>
                </c:pt>
                <c:pt idx="28">
                  <c:v>0.44714999999999999</c:v>
                </c:pt>
                <c:pt idx="29">
                  <c:v>0.45540000000000003</c:v>
                </c:pt>
                <c:pt idx="30">
                  <c:v>0.44385000000000002</c:v>
                </c:pt>
                <c:pt idx="31">
                  <c:v>0.44219999999999998</c:v>
                </c:pt>
                <c:pt idx="32">
                  <c:v>0.50819999999999999</c:v>
                </c:pt>
                <c:pt idx="33">
                  <c:v>0.46694999999999992</c:v>
                </c:pt>
                <c:pt idx="34">
                  <c:v>0.4521</c:v>
                </c:pt>
                <c:pt idx="35">
                  <c:v>0.50654999999999994</c:v>
                </c:pt>
                <c:pt idx="36">
                  <c:v>0.66990000000000005</c:v>
                </c:pt>
                <c:pt idx="37">
                  <c:v>0.5956499999999999</c:v>
                </c:pt>
                <c:pt idx="38">
                  <c:v>0.60389999999999999</c:v>
                </c:pt>
                <c:pt idx="39">
                  <c:v>0.67154999999999987</c:v>
                </c:pt>
                <c:pt idx="40">
                  <c:v>0.44550000000000001</c:v>
                </c:pt>
                <c:pt idx="41">
                  <c:v>0.31019999999999998</c:v>
                </c:pt>
                <c:pt idx="42">
                  <c:v>0.30359999999999998</c:v>
                </c:pt>
                <c:pt idx="43">
                  <c:v>0.42569999999999997</c:v>
                </c:pt>
                <c:pt idx="44">
                  <c:v>0.35309999999999997</c:v>
                </c:pt>
                <c:pt idx="45">
                  <c:v>0.44880000000000003</c:v>
                </c:pt>
                <c:pt idx="46">
                  <c:v>0.58739999999999992</c:v>
                </c:pt>
                <c:pt idx="47">
                  <c:v>0.63524999999999998</c:v>
                </c:pt>
                <c:pt idx="48">
                  <c:v>0.61874999999999991</c:v>
                </c:pt>
                <c:pt idx="49">
                  <c:v>0.53295000000000003</c:v>
                </c:pt>
                <c:pt idx="50">
                  <c:v>0.56430000000000002</c:v>
                </c:pt>
                <c:pt idx="51">
                  <c:v>0.57419999999999993</c:v>
                </c:pt>
                <c:pt idx="52">
                  <c:v>0.56100000000000005</c:v>
                </c:pt>
                <c:pt idx="53">
                  <c:v>0.58244999999999991</c:v>
                </c:pt>
                <c:pt idx="54">
                  <c:v>0.52800000000000002</c:v>
                </c:pt>
                <c:pt idx="55">
                  <c:v>0.59234999999999993</c:v>
                </c:pt>
                <c:pt idx="56">
                  <c:v>0.61380000000000001</c:v>
                </c:pt>
                <c:pt idx="57">
                  <c:v>0.55769999999999997</c:v>
                </c:pt>
                <c:pt idx="58">
                  <c:v>0.64349999999999996</c:v>
                </c:pt>
                <c:pt idx="59">
                  <c:v>0.69299999999999995</c:v>
                </c:pt>
                <c:pt idx="60">
                  <c:v>0.69629999999999992</c:v>
                </c:pt>
                <c:pt idx="61">
                  <c:v>0.49829999999999997</c:v>
                </c:pt>
                <c:pt idx="62">
                  <c:v>0.56264999999999998</c:v>
                </c:pt>
                <c:pt idx="63">
                  <c:v>0.59399999999999997</c:v>
                </c:pt>
                <c:pt idx="64">
                  <c:v>0.6863999999999999</c:v>
                </c:pt>
                <c:pt idx="65">
                  <c:v>0.60885</c:v>
                </c:pt>
                <c:pt idx="66">
                  <c:v>0.63195000000000001</c:v>
                </c:pt>
                <c:pt idx="67">
                  <c:v>0.60554999999999992</c:v>
                </c:pt>
                <c:pt idx="68">
                  <c:v>0.58244999999999991</c:v>
                </c:pt>
                <c:pt idx="69">
                  <c:v>0.72599999999999998</c:v>
                </c:pt>
                <c:pt idx="70">
                  <c:v>0.65010000000000001</c:v>
                </c:pt>
                <c:pt idx="71">
                  <c:v>0.71279999999999999</c:v>
                </c:pt>
                <c:pt idx="72">
                  <c:v>0.80684999999999996</c:v>
                </c:pt>
                <c:pt idx="73">
                  <c:v>0.58079999999999998</c:v>
                </c:pt>
                <c:pt idx="74">
                  <c:v>0.65339999999999998</c:v>
                </c:pt>
                <c:pt idx="75">
                  <c:v>0.76065000000000005</c:v>
                </c:pt>
                <c:pt idx="76">
                  <c:v>0.80024999999999991</c:v>
                </c:pt>
                <c:pt idx="77">
                  <c:v>0.5956499999999999</c:v>
                </c:pt>
                <c:pt idx="78">
                  <c:v>0.62864999999999993</c:v>
                </c:pt>
                <c:pt idx="79">
                  <c:v>0.65669999999999995</c:v>
                </c:pt>
                <c:pt idx="80">
                  <c:v>0.69299999999999995</c:v>
                </c:pt>
                <c:pt idx="81">
                  <c:v>0.68969999999999998</c:v>
                </c:pt>
                <c:pt idx="82">
                  <c:v>0.82499999999999996</c:v>
                </c:pt>
                <c:pt idx="83">
                  <c:v>0.71444999999999992</c:v>
                </c:pt>
                <c:pt idx="84">
                  <c:v>0.81509999999999994</c:v>
                </c:pt>
                <c:pt idx="85">
                  <c:v>0.35969999999999996</c:v>
                </c:pt>
                <c:pt idx="86">
                  <c:v>0.32174999999999998</c:v>
                </c:pt>
                <c:pt idx="87">
                  <c:v>0.35969999999999996</c:v>
                </c:pt>
                <c:pt idx="88">
                  <c:v>0.50324999999999998</c:v>
                </c:pt>
                <c:pt idx="89">
                  <c:v>0.42569999999999997</c:v>
                </c:pt>
                <c:pt idx="90">
                  <c:v>0.51974999999999993</c:v>
                </c:pt>
                <c:pt idx="91">
                  <c:v>0.47684999999999994</c:v>
                </c:pt>
                <c:pt idx="92">
                  <c:v>0.56759999999999988</c:v>
                </c:pt>
                <c:pt idx="93">
                  <c:v>0.43559999999999999</c:v>
                </c:pt>
                <c:pt idx="94">
                  <c:v>0.56430000000000002</c:v>
                </c:pt>
                <c:pt idx="95">
                  <c:v>0.34649999999999997</c:v>
                </c:pt>
                <c:pt idx="96">
                  <c:v>0.34154999999999996</c:v>
                </c:pt>
                <c:pt idx="97">
                  <c:v>0.36135</c:v>
                </c:pt>
                <c:pt idx="98">
                  <c:v>0.46035000000000004</c:v>
                </c:pt>
                <c:pt idx="99">
                  <c:v>0.47189999999999993</c:v>
                </c:pt>
                <c:pt idx="100">
                  <c:v>0.49499999999999994</c:v>
                </c:pt>
                <c:pt idx="101">
                  <c:v>0.49499999999999994</c:v>
                </c:pt>
                <c:pt idx="102">
                  <c:v>0.58409999999999995</c:v>
                </c:pt>
                <c:pt idx="103">
                  <c:v>0.56759999999999988</c:v>
                </c:pt>
                <c:pt idx="104">
                  <c:v>0.61544999999999994</c:v>
                </c:pt>
                <c:pt idx="105">
                  <c:v>0.54615000000000002</c:v>
                </c:pt>
                <c:pt idx="106">
                  <c:v>0.45540000000000003</c:v>
                </c:pt>
                <c:pt idx="107">
                  <c:v>0.47189999999999993</c:v>
                </c:pt>
                <c:pt idx="108">
                  <c:v>0.60059999999999991</c:v>
                </c:pt>
                <c:pt idx="109">
                  <c:v>0.65669999999999995</c:v>
                </c:pt>
                <c:pt idx="110">
                  <c:v>0.41744999999999999</c:v>
                </c:pt>
                <c:pt idx="111">
                  <c:v>0.52800000000000002</c:v>
                </c:pt>
                <c:pt idx="112">
                  <c:v>0.4521</c:v>
                </c:pt>
                <c:pt idx="113">
                  <c:v>0.42404999999999998</c:v>
                </c:pt>
                <c:pt idx="114">
                  <c:v>0.44880000000000003</c:v>
                </c:pt>
                <c:pt idx="115">
                  <c:v>0.58739999999999992</c:v>
                </c:pt>
                <c:pt idx="116">
                  <c:v>0.54779999999999995</c:v>
                </c:pt>
                <c:pt idx="117">
                  <c:v>0.50984999999999991</c:v>
                </c:pt>
                <c:pt idx="118">
                  <c:v>0.47849999999999993</c:v>
                </c:pt>
                <c:pt idx="119">
                  <c:v>0.50819999999999999</c:v>
                </c:pt>
                <c:pt idx="120">
                  <c:v>0.49004999999999993</c:v>
                </c:pt>
                <c:pt idx="121">
                  <c:v>0.47189999999999993</c:v>
                </c:pt>
                <c:pt idx="122">
                  <c:v>0.51315</c:v>
                </c:pt>
                <c:pt idx="123">
                  <c:v>0.49169999999999997</c:v>
                </c:pt>
                <c:pt idx="124">
                  <c:v>0.51315</c:v>
                </c:pt>
                <c:pt idx="125">
                  <c:v>0.47024999999999995</c:v>
                </c:pt>
                <c:pt idx="126">
                  <c:v>0.74414999999999998</c:v>
                </c:pt>
                <c:pt idx="127">
                  <c:v>0.68474999999999997</c:v>
                </c:pt>
                <c:pt idx="128">
                  <c:v>0.60224999999999995</c:v>
                </c:pt>
                <c:pt idx="129">
                  <c:v>0.48179999999999995</c:v>
                </c:pt>
                <c:pt idx="130">
                  <c:v>0.65339999999999998</c:v>
                </c:pt>
                <c:pt idx="131">
                  <c:v>0.54779999999999995</c:v>
                </c:pt>
                <c:pt idx="132">
                  <c:v>0.49664999999999998</c:v>
                </c:pt>
                <c:pt idx="133">
                  <c:v>0.49334999999999996</c:v>
                </c:pt>
                <c:pt idx="134">
                  <c:v>0.73754999999999993</c:v>
                </c:pt>
                <c:pt idx="135">
                  <c:v>0.67484999999999995</c:v>
                </c:pt>
                <c:pt idx="136">
                  <c:v>0.46035000000000004</c:v>
                </c:pt>
                <c:pt idx="137">
                  <c:v>0.44714999999999999</c:v>
                </c:pt>
                <c:pt idx="138">
                  <c:v>0.37619999999999998</c:v>
                </c:pt>
                <c:pt idx="139">
                  <c:v>0.57089999999999996</c:v>
                </c:pt>
                <c:pt idx="140">
                  <c:v>0.56924999999999992</c:v>
                </c:pt>
                <c:pt idx="141">
                  <c:v>0.60719999999999996</c:v>
                </c:pt>
                <c:pt idx="142">
                  <c:v>0.58079999999999998</c:v>
                </c:pt>
                <c:pt idx="143">
                  <c:v>0.53790000000000004</c:v>
                </c:pt>
                <c:pt idx="144">
                  <c:v>0.52469999999999994</c:v>
                </c:pt>
                <c:pt idx="145">
                  <c:v>0.5956499999999999</c:v>
                </c:pt>
                <c:pt idx="146">
                  <c:v>0.60719999999999996</c:v>
                </c:pt>
                <c:pt idx="147">
                  <c:v>0.51149999999999995</c:v>
                </c:pt>
                <c:pt idx="148">
                  <c:v>0.44055</c:v>
                </c:pt>
                <c:pt idx="149">
                  <c:v>0.55274999999999996</c:v>
                </c:pt>
                <c:pt idx="150">
                  <c:v>0.43890000000000001</c:v>
                </c:pt>
                <c:pt idx="151">
                  <c:v>0.59729999999999994</c:v>
                </c:pt>
                <c:pt idx="152">
                  <c:v>0.49169999999999997</c:v>
                </c:pt>
                <c:pt idx="153">
                  <c:v>0.44219999999999998</c:v>
                </c:pt>
                <c:pt idx="154">
                  <c:v>0.57089999999999996</c:v>
                </c:pt>
                <c:pt idx="155">
                  <c:v>0.53459999999999996</c:v>
                </c:pt>
                <c:pt idx="156">
                  <c:v>0.45045000000000002</c:v>
                </c:pt>
                <c:pt idx="157">
                  <c:v>0.46365000000000001</c:v>
                </c:pt>
                <c:pt idx="158">
                  <c:v>0.49994999999999995</c:v>
                </c:pt>
                <c:pt idx="159">
                  <c:v>0.41084999999999999</c:v>
                </c:pt>
                <c:pt idx="160">
                  <c:v>0.42404999999999998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7429-4AD6-BBD2-AE2741F67D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Bending'!$J$2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accent4">
                  <a:lumMod val="20000"/>
                  <a:lumOff val="80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Bending'!$K$2</c:f>
              <c:strCache>
                <c:ptCount val="1"/>
                <c:pt idx="0">
                  <c:v>Knockdown Factor - KDF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3897159705065066E-2"/>
          <c:y val="3.5814790718949495E-3"/>
          <c:w val="0.85310921044654964"/>
          <c:h val="6.4763575850227628E-2"/>
        </c:manualLayout>
      </c:layout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3"/>
          <c:order val="0"/>
          <c:tx>
            <c:strRef>
              <c:f>'Exp. Cone Bending'!$AI$3</c:f>
              <c:strCache>
                <c:ptCount val="1"/>
                <c:pt idx="0">
                  <c:v>w/t = 2</c:v>
                </c:pt>
              </c:strCache>
            </c:strRef>
          </c:tx>
          <c:spPr>
            <a:ln w="19050">
              <a:solidFill>
                <a:srgbClr val="00B0F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Bending'!$AI$5:$AI$15</c:f>
              <c:numCache>
                <c:formatCode>General</c:formatCode>
                <c:ptCount val="11"/>
                <c:pt idx="0">
                  <c:v>0.56100000000000005</c:v>
                </c:pt>
                <c:pt idx="1">
                  <c:v>0.41199999999999998</c:v>
                </c:pt>
                <c:pt idx="2">
                  <c:v>0.36299999999999999</c:v>
                </c:pt>
                <c:pt idx="3">
                  <c:v>0.35299999999999998</c:v>
                </c:pt>
                <c:pt idx="4">
                  <c:v>0.35699999999999998</c:v>
                </c:pt>
                <c:pt idx="5">
                  <c:v>0.36599999999999999</c:v>
                </c:pt>
                <c:pt idx="6">
                  <c:v>0.374</c:v>
                </c:pt>
                <c:pt idx="7">
                  <c:v>0.35099999999999998</c:v>
                </c:pt>
                <c:pt idx="8">
                  <c:v>0.33700000000000002</c:v>
                </c:pt>
                <c:pt idx="9">
                  <c:v>0.316</c:v>
                </c:pt>
                <c:pt idx="10">
                  <c:v>0.28799999999999998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E52-4704-9C31-5AC826C8AAD1}"/>
            </c:ext>
          </c:extLst>
        </c:ser>
        <c:ser>
          <c:idx val="4"/>
          <c:order val="1"/>
          <c:tx>
            <c:strRef>
              <c:f>'Exp. Cone Bending'!$AJ$3</c:f>
              <c:strCache>
                <c:ptCount val="1"/>
                <c:pt idx="0">
                  <c:v>w/t = 3</c:v>
                </c:pt>
              </c:strCache>
            </c:strRef>
          </c:tx>
          <c:spPr>
            <a:ln w="19050">
              <a:solidFill>
                <a:srgbClr val="7030A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Bending'!$AJ$5:$AJ$15</c:f>
              <c:numCache>
                <c:formatCode>General</c:formatCode>
                <c:ptCount val="11"/>
                <c:pt idx="0">
                  <c:v>0.52200000000000002</c:v>
                </c:pt>
                <c:pt idx="1">
                  <c:v>0.38100000000000001</c:v>
                </c:pt>
                <c:pt idx="2">
                  <c:v>0.32500000000000001</c:v>
                </c:pt>
                <c:pt idx="3">
                  <c:v>0.311</c:v>
                </c:pt>
                <c:pt idx="4">
                  <c:v>0.29799999999999999</c:v>
                </c:pt>
                <c:pt idx="5">
                  <c:v>0.30599999999999999</c:v>
                </c:pt>
                <c:pt idx="6">
                  <c:v>0.313</c:v>
                </c:pt>
                <c:pt idx="7">
                  <c:v>0.316</c:v>
                </c:pt>
                <c:pt idx="8">
                  <c:v>0.318</c:v>
                </c:pt>
                <c:pt idx="9">
                  <c:v>0.307</c:v>
                </c:pt>
                <c:pt idx="10">
                  <c:v>0.28499999999999998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E52-4704-9C31-5AC826C8AAD1}"/>
            </c:ext>
          </c:extLst>
        </c:ser>
        <c:ser>
          <c:idx val="2"/>
          <c:order val="2"/>
          <c:tx>
            <c:strRef>
              <c:f>'Exp. Cone Bending'!$AK$3</c:f>
              <c:strCache>
                <c:ptCount val="1"/>
                <c:pt idx="0">
                  <c:v>w/t = 4</c:v>
                </c:pt>
              </c:strCache>
            </c:strRef>
          </c:tx>
          <c:spPr>
            <a:ln w="1905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Bending'!$AK$5:$AK$15</c:f>
              <c:numCache>
                <c:formatCode>General</c:formatCode>
                <c:ptCount val="11"/>
                <c:pt idx="0">
                  <c:v>0.49399999999999999</c:v>
                </c:pt>
                <c:pt idx="1">
                  <c:v>0.35799999999999998</c:v>
                </c:pt>
                <c:pt idx="2">
                  <c:v>0.29699999999999999</c:v>
                </c:pt>
                <c:pt idx="3">
                  <c:v>0.28299999999999997</c:v>
                </c:pt>
                <c:pt idx="4">
                  <c:v>0.28000000000000003</c:v>
                </c:pt>
                <c:pt idx="5">
                  <c:v>0.27300000000000002</c:v>
                </c:pt>
                <c:pt idx="6">
                  <c:v>0.27300000000000002</c:v>
                </c:pt>
                <c:pt idx="7">
                  <c:v>0.28599999999999998</c:v>
                </c:pt>
                <c:pt idx="8">
                  <c:v>0.28699999999999998</c:v>
                </c:pt>
                <c:pt idx="9">
                  <c:v>0.28299999999999997</c:v>
                </c:pt>
                <c:pt idx="10">
                  <c:v>0.28000000000000003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E52-4704-9C31-5AC826C8AAD1}"/>
            </c:ext>
          </c:extLst>
        </c:ser>
        <c:ser>
          <c:idx val="0"/>
          <c:order val="3"/>
          <c:tx>
            <c:strRef>
              <c:f>'Exp. Cylinder Compression'!$J$1</c:f>
              <c:strCache>
                <c:ptCount val="1"/>
                <c:pt idx="0">
                  <c:v>Weingarten et al, 1965 (161)</c:v>
                </c:pt>
              </c:strCache>
            </c:strRef>
          </c:tx>
          <c:spPr>
            <a:ln>
              <a:noFill/>
            </a:ln>
          </c:spPr>
          <c:marker>
            <c:symbol val="circle"/>
            <c:size val="5"/>
            <c:spPr>
              <a:solidFill>
                <a:schemeClr val="bg1"/>
              </a:solidFill>
            </c:spPr>
          </c:marker>
          <c:xVal>
            <c:numRef>
              <c:f>'Exp. Cylinder Compression'!$J$5:$J$630</c:f>
              <c:numCache>
                <c:formatCode>General</c:formatCode>
                <c:ptCount val="626"/>
                <c:pt idx="0">
                  <c:v>4769.6960070847281</c:v>
                </c:pt>
                <c:pt idx="1">
                  <c:v>3052.6054445342261</c:v>
                </c:pt>
                <c:pt idx="2">
                  <c:v>3052.6054445342261</c:v>
                </c:pt>
                <c:pt idx="3">
                  <c:v>3052.6054445342261</c:v>
                </c:pt>
                <c:pt idx="4">
                  <c:v>3113.6575534249105</c:v>
                </c:pt>
                <c:pt idx="5">
                  <c:v>3052.6054445342261</c:v>
                </c:pt>
                <c:pt idx="6">
                  <c:v>3052.6054445342261</c:v>
                </c:pt>
                <c:pt idx="7">
                  <c:v>3052.6054445342261</c:v>
                </c:pt>
                <c:pt idx="8">
                  <c:v>3052.6054445342261</c:v>
                </c:pt>
                <c:pt idx="9">
                  <c:v>3052.6054445342261</c:v>
                </c:pt>
                <c:pt idx="10">
                  <c:v>3052.6054445342261</c:v>
                </c:pt>
                <c:pt idx="11">
                  <c:v>3052.6054445342261</c:v>
                </c:pt>
                <c:pt idx="12">
                  <c:v>3052.6054445342261</c:v>
                </c:pt>
                <c:pt idx="13">
                  <c:v>3052.6054445342261</c:v>
                </c:pt>
                <c:pt idx="14">
                  <c:v>3052.6054445342261</c:v>
                </c:pt>
                <c:pt idx="15">
                  <c:v>3052.6054445342261</c:v>
                </c:pt>
                <c:pt idx="16">
                  <c:v>3052.6054445342261</c:v>
                </c:pt>
                <c:pt idx="17">
                  <c:v>3052.6054445342261</c:v>
                </c:pt>
                <c:pt idx="18">
                  <c:v>3052.6054445342261</c:v>
                </c:pt>
                <c:pt idx="19">
                  <c:v>3052.6054445342261</c:v>
                </c:pt>
                <c:pt idx="20">
                  <c:v>3052.6054445342261</c:v>
                </c:pt>
                <c:pt idx="21">
                  <c:v>3052.6054445342261</c:v>
                </c:pt>
                <c:pt idx="22">
                  <c:v>1717.0905625505022</c:v>
                </c:pt>
                <c:pt idx="23">
                  <c:v>763.15136113355652</c:v>
                </c:pt>
                <c:pt idx="24">
                  <c:v>763.15136113355652</c:v>
                </c:pt>
                <c:pt idx="25">
                  <c:v>763.15136113355652</c:v>
                </c:pt>
                <c:pt idx="26">
                  <c:v>763.15136113355652</c:v>
                </c:pt>
                <c:pt idx="27">
                  <c:v>763.15136113355652</c:v>
                </c:pt>
                <c:pt idx="28">
                  <c:v>2289.4540834006698</c:v>
                </c:pt>
                <c:pt idx="29">
                  <c:v>2289.4540834006698</c:v>
                </c:pt>
                <c:pt idx="30">
                  <c:v>560.91625043316401</c:v>
                </c:pt>
                <c:pt idx="31">
                  <c:v>572.36352085016745</c:v>
                </c:pt>
                <c:pt idx="32">
                  <c:v>1526.302722267113</c:v>
                </c:pt>
                <c:pt idx="33">
                  <c:v>1526.302722267113</c:v>
                </c:pt>
                <c:pt idx="34">
                  <c:v>381.57568056677826</c:v>
                </c:pt>
                <c:pt idx="35">
                  <c:v>381.57568056677826</c:v>
                </c:pt>
                <c:pt idx="36">
                  <c:v>763.15136113355652</c:v>
                </c:pt>
                <c:pt idx="37">
                  <c:v>763.15136113355652</c:v>
                </c:pt>
                <c:pt idx="38">
                  <c:v>190.78784028338913</c:v>
                </c:pt>
                <c:pt idx="39">
                  <c:v>190.78784028338913</c:v>
                </c:pt>
                <c:pt idx="40">
                  <c:v>1930.7729436678981</c:v>
                </c:pt>
                <c:pt idx="41">
                  <c:v>508.44959435523202</c:v>
                </c:pt>
                <c:pt idx="42">
                  <c:v>508.44959435523202</c:v>
                </c:pt>
                <c:pt idx="43">
                  <c:v>508.44959435523202</c:v>
                </c:pt>
                <c:pt idx="44">
                  <c:v>508.44959435523202</c:v>
                </c:pt>
                <c:pt idx="45">
                  <c:v>482.69323591697452</c:v>
                </c:pt>
                <c:pt idx="46">
                  <c:v>489.37081032689315</c:v>
                </c:pt>
                <c:pt idx="47">
                  <c:v>465.52233029146947</c:v>
                </c:pt>
                <c:pt idx="48">
                  <c:v>465.52233029146947</c:v>
                </c:pt>
                <c:pt idx="49">
                  <c:v>1469.0663701820963</c:v>
                </c:pt>
                <c:pt idx="50">
                  <c:v>1469.0663701820963</c:v>
                </c:pt>
                <c:pt idx="51">
                  <c:v>1430.9088021254186</c:v>
                </c:pt>
                <c:pt idx="52">
                  <c:v>1430.9088021254186</c:v>
                </c:pt>
                <c:pt idx="53">
                  <c:v>357.72720053135464</c:v>
                </c:pt>
                <c:pt idx="54">
                  <c:v>357.72720053135464</c:v>
                </c:pt>
                <c:pt idx="55">
                  <c:v>349.14174771860212</c:v>
                </c:pt>
                <c:pt idx="56">
                  <c:v>352.95750452426989</c:v>
                </c:pt>
                <c:pt idx="57">
                  <c:v>1018.807067113298</c:v>
                </c:pt>
                <c:pt idx="58">
                  <c:v>1018.807067113298</c:v>
                </c:pt>
                <c:pt idx="59">
                  <c:v>1018.807067113298</c:v>
                </c:pt>
                <c:pt idx="60">
                  <c:v>1018.807067113298</c:v>
                </c:pt>
                <c:pt idx="61">
                  <c:v>976.83374225095235</c:v>
                </c:pt>
                <c:pt idx="62">
                  <c:v>976.83374225095235</c:v>
                </c:pt>
                <c:pt idx="63">
                  <c:v>254.7017667783245</c:v>
                </c:pt>
                <c:pt idx="64">
                  <c:v>254.7017667783245</c:v>
                </c:pt>
                <c:pt idx="65">
                  <c:v>254.7017667783245</c:v>
                </c:pt>
                <c:pt idx="66">
                  <c:v>250.88600997265669</c:v>
                </c:pt>
                <c:pt idx="67">
                  <c:v>238.48480035423643</c:v>
                </c:pt>
                <c:pt idx="68">
                  <c:v>238.48480035423643</c:v>
                </c:pt>
                <c:pt idx="69">
                  <c:v>507.49565515381511</c:v>
                </c:pt>
                <c:pt idx="70">
                  <c:v>507.49565515381511</c:v>
                </c:pt>
                <c:pt idx="71">
                  <c:v>126.87391378845378</c:v>
                </c:pt>
                <c:pt idx="72">
                  <c:v>126.87391378845378</c:v>
                </c:pt>
                <c:pt idx="73">
                  <c:v>778.41438835622762</c:v>
                </c:pt>
                <c:pt idx="74">
                  <c:v>190.78784028338913</c:v>
                </c:pt>
                <c:pt idx="75">
                  <c:v>190.78784028338913</c:v>
                </c:pt>
                <c:pt idx="76">
                  <c:v>190.78784028338913</c:v>
                </c:pt>
                <c:pt idx="77">
                  <c:v>381.57568056677826</c:v>
                </c:pt>
                <c:pt idx="78">
                  <c:v>381.57568056677826</c:v>
                </c:pt>
                <c:pt idx="79">
                  <c:v>381.57568056677826</c:v>
                </c:pt>
                <c:pt idx="80">
                  <c:v>381.57568056677826</c:v>
                </c:pt>
                <c:pt idx="81">
                  <c:v>95.393920141694565</c:v>
                </c:pt>
                <c:pt idx="82">
                  <c:v>95.393920141694565</c:v>
                </c:pt>
                <c:pt idx="83">
                  <c:v>95.393920141694565</c:v>
                </c:pt>
                <c:pt idx="84">
                  <c:v>95.393920141694565</c:v>
                </c:pt>
                <c:pt idx="85">
                  <c:v>2033.7983774209281</c:v>
                </c:pt>
                <c:pt idx="86">
                  <c:v>2033.7983774209281</c:v>
                </c:pt>
                <c:pt idx="87">
                  <c:v>2033.7983774209281</c:v>
                </c:pt>
                <c:pt idx="88">
                  <c:v>2033.7983774209281</c:v>
                </c:pt>
                <c:pt idx="89">
                  <c:v>2033.7983774209281</c:v>
                </c:pt>
                <c:pt idx="90">
                  <c:v>1907.8784028338914</c:v>
                </c:pt>
                <c:pt idx="91">
                  <c:v>1907.8784028338914</c:v>
                </c:pt>
                <c:pt idx="92">
                  <c:v>1907.8784028338914</c:v>
                </c:pt>
                <c:pt idx="93">
                  <c:v>1957.4832413075726</c:v>
                </c:pt>
                <c:pt idx="94">
                  <c:v>1884.9838619998845</c:v>
                </c:pt>
                <c:pt idx="95">
                  <c:v>1884.9838619998845</c:v>
                </c:pt>
                <c:pt idx="96">
                  <c:v>1957.4832413075726</c:v>
                </c:pt>
                <c:pt idx="97">
                  <c:v>1930.7729436678981</c:v>
                </c:pt>
                <c:pt idx="98">
                  <c:v>1930.7729436678981</c:v>
                </c:pt>
                <c:pt idx="99">
                  <c:v>1930.7729436678981</c:v>
                </c:pt>
                <c:pt idx="100">
                  <c:v>1930.7729436678981</c:v>
                </c:pt>
                <c:pt idx="101">
                  <c:v>1930.7729436678981</c:v>
                </c:pt>
                <c:pt idx="102">
                  <c:v>1930.7729436678981</c:v>
                </c:pt>
                <c:pt idx="103">
                  <c:v>1930.7729436678981</c:v>
                </c:pt>
                <c:pt idx="104">
                  <c:v>1930.7729436678981</c:v>
                </c:pt>
                <c:pt idx="105">
                  <c:v>1930.7729436678981</c:v>
                </c:pt>
                <c:pt idx="106">
                  <c:v>1930.7729436678981</c:v>
                </c:pt>
                <c:pt idx="107">
                  <c:v>1930.7729436678981</c:v>
                </c:pt>
                <c:pt idx="108">
                  <c:v>1930.7729436678981</c:v>
                </c:pt>
                <c:pt idx="109">
                  <c:v>1930.7729436678981</c:v>
                </c:pt>
                <c:pt idx="110">
                  <c:v>1526.302722267113</c:v>
                </c:pt>
                <c:pt idx="111">
                  <c:v>1526.302722267113</c:v>
                </c:pt>
                <c:pt idx="112">
                  <c:v>1526.302722267113</c:v>
                </c:pt>
                <c:pt idx="113">
                  <c:v>1526.302722267113</c:v>
                </c:pt>
                <c:pt idx="114">
                  <c:v>1526.302722267113</c:v>
                </c:pt>
                <c:pt idx="115">
                  <c:v>1526.302722267113</c:v>
                </c:pt>
                <c:pt idx="116">
                  <c:v>1591.1705879634653</c:v>
                </c:pt>
                <c:pt idx="117">
                  <c:v>1526.302722267113</c:v>
                </c:pt>
                <c:pt idx="118">
                  <c:v>1526.302722267113</c:v>
                </c:pt>
                <c:pt idx="119">
                  <c:v>1526.302722267113</c:v>
                </c:pt>
                <c:pt idx="120">
                  <c:v>1526.302722267113</c:v>
                </c:pt>
                <c:pt idx="121">
                  <c:v>1526.302722267113</c:v>
                </c:pt>
                <c:pt idx="122">
                  <c:v>1526.302722267113</c:v>
                </c:pt>
                <c:pt idx="123">
                  <c:v>1526.302722267113</c:v>
                </c:pt>
                <c:pt idx="124">
                  <c:v>1526.302722267113</c:v>
                </c:pt>
                <c:pt idx="125">
                  <c:v>1526.302722267113</c:v>
                </c:pt>
                <c:pt idx="126">
                  <c:v>1526.302722267113</c:v>
                </c:pt>
                <c:pt idx="127">
                  <c:v>1526.302722267113</c:v>
                </c:pt>
                <c:pt idx="128">
                  <c:v>1526.302722267113</c:v>
                </c:pt>
                <c:pt idx="129">
                  <c:v>1526.302722267113</c:v>
                </c:pt>
                <c:pt idx="130">
                  <c:v>1526.302722267113</c:v>
                </c:pt>
                <c:pt idx="131">
                  <c:v>1526.302722267113</c:v>
                </c:pt>
                <c:pt idx="132">
                  <c:v>1526.302722267113</c:v>
                </c:pt>
                <c:pt idx="133">
                  <c:v>1526.302722267113</c:v>
                </c:pt>
                <c:pt idx="134">
                  <c:v>1526.302722267113</c:v>
                </c:pt>
                <c:pt idx="135">
                  <c:v>1526.302722267113</c:v>
                </c:pt>
                <c:pt idx="136">
                  <c:v>1526.302722267113</c:v>
                </c:pt>
                <c:pt idx="137">
                  <c:v>1526.302722267113</c:v>
                </c:pt>
                <c:pt idx="138">
                  <c:v>1526.302722267113</c:v>
                </c:pt>
                <c:pt idx="139">
                  <c:v>1526.302722267113</c:v>
                </c:pt>
                <c:pt idx="140">
                  <c:v>1526.302722267113</c:v>
                </c:pt>
                <c:pt idx="141">
                  <c:v>1526.302722267113</c:v>
                </c:pt>
                <c:pt idx="142">
                  <c:v>1232.4894482306938</c:v>
                </c:pt>
                <c:pt idx="143">
                  <c:v>1144.7270417003349</c:v>
                </c:pt>
                <c:pt idx="144">
                  <c:v>286.18176042508372</c:v>
                </c:pt>
                <c:pt idx="145">
                  <c:v>286.18176042508372</c:v>
                </c:pt>
                <c:pt idx="146">
                  <c:v>805.12468599590215</c:v>
                </c:pt>
                <c:pt idx="147">
                  <c:v>3052.6054445342261</c:v>
                </c:pt>
                <c:pt idx="148">
                  <c:v>3052.6054445342261</c:v>
                </c:pt>
                <c:pt idx="149">
                  <c:v>763.15136113355652</c:v>
                </c:pt>
                <c:pt idx="150">
                  <c:v>763.15136113355652</c:v>
                </c:pt>
                <c:pt idx="151">
                  <c:v>1526.302722267113</c:v>
                </c:pt>
                <c:pt idx="152">
                  <c:v>1526.302722267113</c:v>
                </c:pt>
                <c:pt idx="153">
                  <c:v>381.57568056677826</c:v>
                </c:pt>
                <c:pt idx="154">
                  <c:v>381.57568056677826</c:v>
                </c:pt>
                <c:pt idx="155">
                  <c:v>1430.9088021254186</c:v>
                </c:pt>
                <c:pt idx="156">
                  <c:v>1144.7270417003349</c:v>
                </c:pt>
                <c:pt idx="157">
                  <c:v>7154.5440106270926</c:v>
                </c:pt>
                <c:pt idx="158">
                  <c:v>286.18176042508372</c:v>
                </c:pt>
                <c:pt idx="159">
                  <c:v>3800.4937784451117</c:v>
                </c:pt>
                <c:pt idx="160">
                  <c:v>950.12344461127793</c:v>
                </c:pt>
              </c:numCache>
            </c:numRef>
          </c:xVal>
          <c:yVal>
            <c:numRef>
              <c:f>'Exp. Cylinder Compression'!$K$5:$K$630</c:f>
              <c:numCache>
                <c:formatCode>General</c:formatCode>
                <c:ptCount val="626"/>
                <c:pt idx="0">
                  <c:v>0.35309999999999997</c:v>
                </c:pt>
                <c:pt idx="1">
                  <c:v>0.30854999999999999</c:v>
                </c:pt>
                <c:pt idx="2">
                  <c:v>0.30854999999999999</c:v>
                </c:pt>
                <c:pt idx="3">
                  <c:v>0.32340000000000002</c:v>
                </c:pt>
                <c:pt idx="4">
                  <c:v>0.28544999999999998</c:v>
                </c:pt>
                <c:pt idx="5">
                  <c:v>0.35199449999999999</c:v>
                </c:pt>
                <c:pt idx="6">
                  <c:v>0.56649999999999445</c:v>
                </c:pt>
                <c:pt idx="7">
                  <c:v>0.44385000000000002</c:v>
                </c:pt>
                <c:pt idx="8">
                  <c:v>0.46529999999999994</c:v>
                </c:pt>
                <c:pt idx="9">
                  <c:v>0.47189999999999993</c:v>
                </c:pt>
                <c:pt idx="10">
                  <c:v>0.43064999999999998</c:v>
                </c:pt>
                <c:pt idx="11">
                  <c:v>0.44055</c:v>
                </c:pt>
                <c:pt idx="12">
                  <c:v>0.3861</c:v>
                </c:pt>
                <c:pt idx="13">
                  <c:v>0.39269999999999994</c:v>
                </c:pt>
                <c:pt idx="14">
                  <c:v>0.39764999999999995</c:v>
                </c:pt>
                <c:pt idx="15">
                  <c:v>0.40754999999999997</c:v>
                </c:pt>
                <c:pt idx="16">
                  <c:v>0.42074999999999996</c:v>
                </c:pt>
                <c:pt idx="17">
                  <c:v>0.56100000000000005</c:v>
                </c:pt>
                <c:pt idx="18">
                  <c:v>0.49169999999999997</c:v>
                </c:pt>
                <c:pt idx="19">
                  <c:v>0.49169999999999997</c:v>
                </c:pt>
                <c:pt idx="20">
                  <c:v>0.43230000000000002</c:v>
                </c:pt>
                <c:pt idx="21">
                  <c:v>0.27389999999999998</c:v>
                </c:pt>
                <c:pt idx="22">
                  <c:v>0.29699999999999999</c:v>
                </c:pt>
                <c:pt idx="23">
                  <c:v>0.26234999999999997</c:v>
                </c:pt>
                <c:pt idx="24">
                  <c:v>0.34979999999999994</c:v>
                </c:pt>
                <c:pt idx="25">
                  <c:v>0.32340000000000002</c:v>
                </c:pt>
                <c:pt idx="26">
                  <c:v>0.34979999999999994</c:v>
                </c:pt>
                <c:pt idx="27">
                  <c:v>0.36629999999999996</c:v>
                </c:pt>
                <c:pt idx="28">
                  <c:v>0.44714999999999999</c:v>
                </c:pt>
                <c:pt idx="29">
                  <c:v>0.45540000000000003</c:v>
                </c:pt>
                <c:pt idx="30">
                  <c:v>0.44385000000000002</c:v>
                </c:pt>
                <c:pt idx="31">
                  <c:v>0.44219999999999998</c:v>
                </c:pt>
                <c:pt idx="32">
                  <c:v>0.50819999999999999</c:v>
                </c:pt>
                <c:pt idx="33">
                  <c:v>0.46694999999999992</c:v>
                </c:pt>
                <c:pt idx="34">
                  <c:v>0.4521</c:v>
                </c:pt>
                <c:pt idx="35">
                  <c:v>0.50654999999999994</c:v>
                </c:pt>
                <c:pt idx="36">
                  <c:v>0.66990000000000005</c:v>
                </c:pt>
                <c:pt idx="37">
                  <c:v>0.5956499999999999</c:v>
                </c:pt>
                <c:pt idx="38">
                  <c:v>0.60389999999999999</c:v>
                </c:pt>
                <c:pt idx="39">
                  <c:v>0.67154999999999987</c:v>
                </c:pt>
                <c:pt idx="40">
                  <c:v>0.44550000000000001</c:v>
                </c:pt>
                <c:pt idx="41">
                  <c:v>0.31019999999999998</c:v>
                </c:pt>
                <c:pt idx="42">
                  <c:v>0.30359999999999998</c:v>
                </c:pt>
                <c:pt idx="43">
                  <c:v>0.42569999999999997</c:v>
                </c:pt>
                <c:pt idx="44">
                  <c:v>0.35309999999999997</c:v>
                </c:pt>
                <c:pt idx="45">
                  <c:v>0.44880000000000003</c:v>
                </c:pt>
                <c:pt idx="46">
                  <c:v>0.58739999999999992</c:v>
                </c:pt>
                <c:pt idx="47">
                  <c:v>0.63524999999999998</c:v>
                </c:pt>
                <c:pt idx="48">
                  <c:v>0.61874999999999991</c:v>
                </c:pt>
                <c:pt idx="49">
                  <c:v>0.53295000000000003</c:v>
                </c:pt>
                <c:pt idx="50">
                  <c:v>0.56430000000000002</c:v>
                </c:pt>
                <c:pt idx="51">
                  <c:v>0.57419999999999993</c:v>
                </c:pt>
                <c:pt idx="52">
                  <c:v>0.56100000000000005</c:v>
                </c:pt>
                <c:pt idx="53">
                  <c:v>0.58244999999999991</c:v>
                </c:pt>
                <c:pt idx="54">
                  <c:v>0.52800000000000002</c:v>
                </c:pt>
                <c:pt idx="55">
                  <c:v>0.59234999999999993</c:v>
                </c:pt>
                <c:pt idx="56">
                  <c:v>0.61380000000000001</c:v>
                </c:pt>
                <c:pt idx="57">
                  <c:v>0.55769999999999997</c:v>
                </c:pt>
                <c:pt idx="58">
                  <c:v>0.64349999999999996</c:v>
                </c:pt>
                <c:pt idx="59">
                  <c:v>0.69299999999999995</c:v>
                </c:pt>
                <c:pt idx="60">
                  <c:v>0.69629999999999992</c:v>
                </c:pt>
                <c:pt idx="61">
                  <c:v>0.49829999999999997</c:v>
                </c:pt>
                <c:pt idx="62">
                  <c:v>0.56264999999999998</c:v>
                </c:pt>
                <c:pt idx="63">
                  <c:v>0.59399999999999997</c:v>
                </c:pt>
                <c:pt idx="64">
                  <c:v>0.6863999999999999</c:v>
                </c:pt>
                <c:pt idx="65">
                  <c:v>0.60885</c:v>
                </c:pt>
                <c:pt idx="66">
                  <c:v>0.63195000000000001</c:v>
                </c:pt>
                <c:pt idx="67">
                  <c:v>0.60554999999999992</c:v>
                </c:pt>
                <c:pt idx="68">
                  <c:v>0.58244999999999991</c:v>
                </c:pt>
                <c:pt idx="69">
                  <c:v>0.72599999999999998</c:v>
                </c:pt>
                <c:pt idx="70">
                  <c:v>0.65010000000000001</c:v>
                </c:pt>
                <c:pt idx="71">
                  <c:v>0.71279999999999999</c:v>
                </c:pt>
                <c:pt idx="72">
                  <c:v>0.80684999999999996</c:v>
                </c:pt>
                <c:pt idx="73">
                  <c:v>0.58079999999999998</c:v>
                </c:pt>
                <c:pt idx="74">
                  <c:v>0.65339999999999998</c:v>
                </c:pt>
                <c:pt idx="75">
                  <c:v>0.76065000000000005</c:v>
                </c:pt>
                <c:pt idx="76">
                  <c:v>0.80024999999999991</c:v>
                </c:pt>
                <c:pt idx="77">
                  <c:v>0.5956499999999999</c:v>
                </c:pt>
                <c:pt idx="78">
                  <c:v>0.62864999999999993</c:v>
                </c:pt>
                <c:pt idx="79">
                  <c:v>0.65669999999999995</c:v>
                </c:pt>
                <c:pt idx="80">
                  <c:v>0.69299999999999995</c:v>
                </c:pt>
                <c:pt idx="81">
                  <c:v>0.68969999999999998</c:v>
                </c:pt>
                <c:pt idx="82">
                  <c:v>0.82499999999999996</c:v>
                </c:pt>
                <c:pt idx="83">
                  <c:v>0.71444999999999992</c:v>
                </c:pt>
                <c:pt idx="84">
                  <c:v>0.81509999999999994</c:v>
                </c:pt>
                <c:pt idx="85">
                  <c:v>0.35969999999999996</c:v>
                </c:pt>
                <c:pt idx="86">
                  <c:v>0.32174999999999998</c:v>
                </c:pt>
                <c:pt idx="87">
                  <c:v>0.35969999999999996</c:v>
                </c:pt>
                <c:pt idx="88">
                  <c:v>0.50324999999999998</c:v>
                </c:pt>
                <c:pt idx="89">
                  <c:v>0.42569999999999997</c:v>
                </c:pt>
                <c:pt idx="90">
                  <c:v>0.51974999999999993</c:v>
                </c:pt>
                <c:pt idx="91">
                  <c:v>0.47684999999999994</c:v>
                </c:pt>
                <c:pt idx="92">
                  <c:v>0.56759999999999988</c:v>
                </c:pt>
                <c:pt idx="93">
                  <c:v>0.43559999999999999</c:v>
                </c:pt>
                <c:pt idx="94">
                  <c:v>0.56430000000000002</c:v>
                </c:pt>
                <c:pt idx="95">
                  <c:v>0.34649999999999997</c:v>
                </c:pt>
                <c:pt idx="96">
                  <c:v>0.34154999999999996</c:v>
                </c:pt>
                <c:pt idx="97">
                  <c:v>0.36135</c:v>
                </c:pt>
                <c:pt idx="98">
                  <c:v>0.46035000000000004</c:v>
                </c:pt>
                <c:pt idx="99">
                  <c:v>0.47189999999999993</c:v>
                </c:pt>
                <c:pt idx="100">
                  <c:v>0.49499999999999994</c:v>
                </c:pt>
                <c:pt idx="101">
                  <c:v>0.49499999999999994</c:v>
                </c:pt>
                <c:pt idx="102">
                  <c:v>0.58409999999999995</c:v>
                </c:pt>
                <c:pt idx="103">
                  <c:v>0.56759999999999988</c:v>
                </c:pt>
                <c:pt idx="104">
                  <c:v>0.61544999999999994</c:v>
                </c:pt>
                <c:pt idx="105">
                  <c:v>0.54615000000000002</c:v>
                </c:pt>
                <c:pt idx="106">
                  <c:v>0.45540000000000003</c:v>
                </c:pt>
                <c:pt idx="107">
                  <c:v>0.47189999999999993</c:v>
                </c:pt>
                <c:pt idx="108">
                  <c:v>0.60059999999999991</c:v>
                </c:pt>
                <c:pt idx="109">
                  <c:v>0.65669999999999995</c:v>
                </c:pt>
                <c:pt idx="110">
                  <c:v>0.41744999999999999</c:v>
                </c:pt>
                <c:pt idx="111">
                  <c:v>0.52800000000000002</c:v>
                </c:pt>
                <c:pt idx="112">
                  <c:v>0.4521</c:v>
                </c:pt>
                <c:pt idx="113">
                  <c:v>0.42404999999999998</c:v>
                </c:pt>
                <c:pt idx="114">
                  <c:v>0.44880000000000003</c:v>
                </c:pt>
                <c:pt idx="115">
                  <c:v>0.58739999999999992</c:v>
                </c:pt>
                <c:pt idx="116">
                  <c:v>0.54779999999999995</c:v>
                </c:pt>
                <c:pt idx="117">
                  <c:v>0.50984999999999991</c:v>
                </c:pt>
                <c:pt idx="118">
                  <c:v>0.47849999999999993</c:v>
                </c:pt>
                <c:pt idx="119">
                  <c:v>0.50819999999999999</c:v>
                </c:pt>
                <c:pt idx="120">
                  <c:v>0.49004999999999993</c:v>
                </c:pt>
                <c:pt idx="121">
                  <c:v>0.47189999999999993</c:v>
                </c:pt>
                <c:pt idx="122">
                  <c:v>0.51315</c:v>
                </c:pt>
                <c:pt idx="123">
                  <c:v>0.49169999999999997</c:v>
                </c:pt>
                <c:pt idx="124">
                  <c:v>0.51315</c:v>
                </c:pt>
                <c:pt idx="125">
                  <c:v>0.47024999999999995</c:v>
                </c:pt>
                <c:pt idx="126">
                  <c:v>0.74414999999999998</c:v>
                </c:pt>
                <c:pt idx="127">
                  <c:v>0.68474999999999997</c:v>
                </c:pt>
                <c:pt idx="128">
                  <c:v>0.60224999999999995</c:v>
                </c:pt>
                <c:pt idx="129">
                  <c:v>0.48179999999999995</c:v>
                </c:pt>
                <c:pt idx="130">
                  <c:v>0.65339999999999998</c:v>
                </c:pt>
                <c:pt idx="131">
                  <c:v>0.54779999999999995</c:v>
                </c:pt>
                <c:pt idx="132">
                  <c:v>0.49664999999999998</c:v>
                </c:pt>
                <c:pt idx="133">
                  <c:v>0.49334999999999996</c:v>
                </c:pt>
                <c:pt idx="134">
                  <c:v>0.73754999999999993</c:v>
                </c:pt>
                <c:pt idx="135">
                  <c:v>0.67484999999999995</c:v>
                </c:pt>
                <c:pt idx="136">
                  <c:v>0.46035000000000004</c:v>
                </c:pt>
                <c:pt idx="137">
                  <c:v>0.44714999999999999</c:v>
                </c:pt>
                <c:pt idx="138">
                  <c:v>0.37619999999999998</c:v>
                </c:pt>
                <c:pt idx="139">
                  <c:v>0.57089999999999996</c:v>
                </c:pt>
                <c:pt idx="140">
                  <c:v>0.56924999999999992</c:v>
                </c:pt>
                <c:pt idx="141">
                  <c:v>0.60719999999999996</c:v>
                </c:pt>
                <c:pt idx="142">
                  <c:v>0.58079999999999998</c:v>
                </c:pt>
                <c:pt idx="143">
                  <c:v>0.53790000000000004</c:v>
                </c:pt>
                <c:pt idx="144">
                  <c:v>0.52469999999999994</c:v>
                </c:pt>
                <c:pt idx="145">
                  <c:v>0.5956499999999999</c:v>
                </c:pt>
                <c:pt idx="146">
                  <c:v>0.60719999999999996</c:v>
                </c:pt>
                <c:pt idx="147">
                  <c:v>0.51149999999999995</c:v>
                </c:pt>
                <c:pt idx="148">
                  <c:v>0.44055</c:v>
                </c:pt>
                <c:pt idx="149">
                  <c:v>0.55274999999999996</c:v>
                </c:pt>
                <c:pt idx="150">
                  <c:v>0.43890000000000001</c:v>
                </c:pt>
                <c:pt idx="151">
                  <c:v>0.59729999999999994</c:v>
                </c:pt>
                <c:pt idx="152">
                  <c:v>0.49169999999999997</c:v>
                </c:pt>
                <c:pt idx="153">
                  <c:v>0.44219999999999998</c:v>
                </c:pt>
                <c:pt idx="154">
                  <c:v>0.57089999999999996</c:v>
                </c:pt>
                <c:pt idx="155">
                  <c:v>0.53459999999999996</c:v>
                </c:pt>
                <c:pt idx="156">
                  <c:v>0.45045000000000002</c:v>
                </c:pt>
                <c:pt idx="157">
                  <c:v>0.46365000000000001</c:v>
                </c:pt>
                <c:pt idx="158">
                  <c:v>0.49994999999999995</c:v>
                </c:pt>
                <c:pt idx="159">
                  <c:v>0.41084999999999999</c:v>
                </c:pt>
                <c:pt idx="160">
                  <c:v>0.42404999999999998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E52-4704-9C31-5AC826C8AA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logBase val="10"/>
          <c:orientation val="minMax"/>
          <c:min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Bending'!$J$2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  <c:max val="1"/>
          <c:min val="0.2"/>
        </c:scaling>
        <c:delete val="0"/>
        <c:axPos val="l"/>
        <c:majorGridlines>
          <c:spPr>
            <a:ln w="9525" cap="flat" cmpd="sng" algn="ctr">
              <a:solidFill>
                <a:schemeClr val="accent4">
                  <a:lumMod val="20000"/>
                  <a:lumOff val="80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Bending'!$K$2</c:f>
              <c:strCache>
                <c:ptCount val="1"/>
                <c:pt idx="0">
                  <c:v>Knockdown Factor - KDF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3897159705065066E-2"/>
          <c:y val="3.5814790718949495E-3"/>
          <c:w val="0.98610284029493489"/>
          <c:h val="6.4763575850227628E-2"/>
        </c:manualLayout>
      </c:layout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xVal>
            <c:numRef>
              <c:f>#REF!</c:f>
            </c:numRef>
          </c:xVal>
          <c:y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A1A-4ED1-AFCA-59DD9E441230}"/>
            </c:ext>
          </c:extLst>
        </c:ser>
        <c:ser>
          <c:idx val="2"/>
          <c:order val="1"/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xVal>
            <c:numRef>
              <c:f>#REF!</c:f>
            </c:numRef>
          </c:xVal>
          <c:y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A1A-4ED1-AFCA-59DD9E441230}"/>
            </c:ext>
          </c:extLst>
        </c:ser>
        <c:ser>
          <c:idx val="3"/>
          <c:order val="2"/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xVal>
            <c:numRef>
              <c:f>#REF!</c:f>
            </c:numRef>
          </c:xVal>
          <c:y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A1A-4ED1-AFCA-59DD9E441230}"/>
            </c:ext>
          </c:extLst>
        </c:ser>
        <c:ser>
          <c:idx val="4"/>
          <c:order val="3"/>
          <c:tx>
            <c:strRef>
              <c:f>'v3'!$W$2</c:f>
              <c:strCache>
                <c:ptCount val="1"/>
              </c:strCache>
            </c:strRef>
          </c:tx>
          <c:spPr>
            <a:ln w="19050"/>
          </c:spPr>
          <c:marker>
            <c:symbol val="none"/>
          </c:marker>
          <c:xVal>
            <c:numRef>
              <c:f>'v3'!$V$4:$V$14</c:f>
              <c:numCache>
                <c:formatCode>General</c:formatCode>
                <c:ptCount val="11"/>
              </c:numCache>
            </c:numRef>
          </c:xVal>
          <c:yVal>
            <c:numRef>
              <c:f>'v3'!$W$4:$W$14</c:f>
              <c:numCache>
                <c:formatCode>General</c:formatCode>
                <c:ptCount val="1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A1A-4ED1-AFCA-59DD9E441230}"/>
            </c:ext>
          </c:extLst>
        </c:ser>
        <c:ser>
          <c:idx val="1"/>
          <c:order val="4"/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marker>
            <c:symbol val="none"/>
          </c:marker>
          <c:xVal>
            <c:numRef>
              <c:f>#REF!</c:f>
            </c:numRef>
          </c:xVal>
          <c:y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A1A-4ED1-AFCA-59DD9E4412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5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0"/>
          <c:y val="0.11709201421592635"/>
          <c:w val="0.98643197725284337"/>
          <c:h val="7.1958206181165149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1"/>
          <c:order val="0"/>
          <c:tx>
            <c:strRef>
              <c:f>Summary!$BF$1</c:f>
              <c:strCache>
                <c:ptCount val="1"/>
                <c:pt idx="0">
                  <c:v>w/t = 0</c:v>
                </c:pt>
              </c:strCache>
            </c:strRef>
          </c:tx>
          <c:xVal>
            <c:numRef>
              <c:f>Summary!$BD$5:$BD$15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Summary!$BF$5:$BF$15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4-B064-4A05-BC15-051F64202D4B}"/>
            </c:ext>
          </c:extLst>
        </c:ser>
        <c:ser>
          <c:idx val="2"/>
          <c:order val="1"/>
          <c:tx>
            <c:strRef>
              <c:f>Summary!$BF$17</c:f>
              <c:strCache>
                <c:ptCount val="1"/>
                <c:pt idx="0">
                  <c:v>w/t = 0.5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xVal>
            <c:numRef>
              <c:f>Summary!$BD$20:$BD$30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Summary!$BF$20:$BF$30</c:f>
              <c:numCache>
                <c:formatCode>General</c:formatCode>
                <c:ptCount val="11"/>
                <c:pt idx="0">
                  <c:v>0.69799999999999995</c:v>
                </c:pt>
                <c:pt idx="1">
                  <c:v>0.56999999999999995</c:v>
                </c:pt>
                <c:pt idx="2">
                  <c:v>0.54700000000000004</c:v>
                </c:pt>
                <c:pt idx="3">
                  <c:v>0.52400000000000002</c:v>
                </c:pt>
                <c:pt idx="4">
                  <c:v>0.48499999999999999</c:v>
                </c:pt>
                <c:pt idx="5">
                  <c:v>0.46</c:v>
                </c:pt>
                <c:pt idx="6">
                  <c:v>0.42499999999999999</c:v>
                </c:pt>
                <c:pt idx="7">
                  <c:v>0.40300000000000002</c:v>
                </c:pt>
                <c:pt idx="8">
                  <c:v>0.372</c:v>
                </c:pt>
                <c:pt idx="9">
                  <c:v>0.34</c:v>
                </c:pt>
                <c:pt idx="10">
                  <c:v>0.30099999999999999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B064-4A05-BC15-051F64202D4B}"/>
            </c:ext>
          </c:extLst>
        </c:ser>
        <c:ser>
          <c:idx val="3"/>
          <c:order val="2"/>
          <c:tx>
            <c:strRef>
              <c:f>Summary!$BF$32</c:f>
              <c:strCache>
                <c:ptCount val="1"/>
                <c:pt idx="0">
                  <c:v>w/t = 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xVal>
            <c:numRef>
              <c:f>Summary!$BD$35:$BD$45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Summary!$BF$35:$BF$45</c:f>
              <c:numCache>
                <c:formatCode>General</c:formatCode>
                <c:ptCount val="11"/>
                <c:pt idx="0">
                  <c:v>0.622</c:v>
                </c:pt>
                <c:pt idx="1">
                  <c:v>0.47799999999999998</c:v>
                </c:pt>
                <c:pt idx="2">
                  <c:v>0.437</c:v>
                </c:pt>
                <c:pt idx="3">
                  <c:v>0.437</c:v>
                </c:pt>
                <c:pt idx="4">
                  <c:v>0.45500000000000002</c:v>
                </c:pt>
                <c:pt idx="5">
                  <c:v>0.42499999999999999</c:v>
                </c:pt>
                <c:pt idx="6">
                  <c:v>0.40400000000000003</c:v>
                </c:pt>
                <c:pt idx="7">
                  <c:v>0.38800000000000001</c:v>
                </c:pt>
                <c:pt idx="8">
                  <c:v>0.36599999999999999</c:v>
                </c:pt>
                <c:pt idx="9">
                  <c:v>0.33100000000000002</c:v>
                </c:pt>
                <c:pt idx="10">
                  <c:v>0.29799999999999999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6-B064-4A05-BC15-051F64202D4B}"/>
            </c:ext>
          </c:extLst>
        </c:ser>
        <c:ser>
          <c:idx val="4"/>
          <c:order val="3"/>
          <c:tx>
            <c:strRef>
              <c:f>Summary!$BF$47</c:f>
              <c:strCache>
                <c:ptCount val="1"/>
                <c:pt idx="0">
                  <c:v>w/t = 2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xVal>
            <c:numRef>
              <c:f>Summary!$BD$49:$BD$59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Summary!$BF$49:$BF$59</c:f>
              <c:numCache>
                <c:formatCode>General</c:formatCode>
                <c:ptCount val="11"/>
                <c:pt idx="0">
                  <c:v>0.54600000000000004</c:v>
                </c:pt>
                <c:pt idx="1">
                  <c:v>0.42</c:v>
                </c:pt>
                <c:pt idx="2">
                  <c:v>0.36699999999999999</c:v>
                </c:pt>
                <c:pt idx="3">
                  <c:v>0.35299999999999998</c:v>
                </c:pt>
                <c:pt idx="4">
                  <c:v>0.35099999999999998</c:v>
                </c:pt>
                <c:pt idx="5">
                  <c:v>0.35899999999999999</c:v>
                </c:pt>
                <c:pt idx="6">
                  <c:v>0.36499999999999999</c:v>
                </c:pt>
                <c:pt idx="7">
                  <c:v>0.35699999999999998</c:v>
                </c:pt>
                <c:pt idx="8">
                  <c:v>0.33700000000000002</c:v>
                </c:pt>
                <c:pt idx="9">
                  <c:v>0.32</c:v>
                </c:pt>
                <c:pt idx="10">
                  <c:v>0.28599999999999998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7-B064-4A05-BC15-051F64202D4B}"/>
            </c:ext>
          </c:extLst>
        </c:ser>
        <c:ser>
          <c:idx val="5"/>
          <c:order val="4"/>
          <c:tx>
            <c:strRef>
              <c:f>Summary!$BF$61</c:f>
              <c:strCache>
                <c:ptCount val="1"/>
                <c:pt idx="0">
                  <c:v>w/t = 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xVal>
            <c:numRef>
              <c:f>Summary!$BD$63:$BD$73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Summary!$BF$63:$BF$73</c:f>
              <c:numCache>
                <c:formatCode>General</c:formatCode>
                <c:ptCount val="11"/>
                <c:pt idx="0">
                  <c:v>0.52200000000000002</c:v>
                </c:pt>
                <c:pt idx="1">
                  <c:v>0.38100000000000001</c:v>
                </c:pt>
                <c:pt idx="2">
                  <c:v>0.32500000000000001</c:v>
                </c:pt>
                <c:pt idx="3">
                  <c:v>0.311</c:v>
                </c:pt>
                <c:pt idx="4">
                  <c:v>0.29799999999999999</c:v>
                </c:pt>
                <c:pt idx="5">
                  <c:v>0.30599999999999999</c:v>
                </c:pt>
                <c:pt idx="6">
                  <c:v>0.313</c:v>
                </c:pt>
                <c:pt idx="7">
                  <c:v>0.316</c:v>
                </c:pt>
                <c:pt idx="8">
                  <c:v>0.318</c:v>
                </c:pt>
                <c:pt idx="9">
                  <c:v>0.307</c:v>
                </c:pt>
                <c:pt idx="10">
                  <c:v>0.26700000000000002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8-B064-4A05-BC15-051F64202D4B}"/>
            </c:ext>
          </c:extLst>
        </c:ser>
        <c:ser>
          <c:idx val="6"/>
          <c:order val="5"/>
          <c:tx>
            <c:strRef>
              <c:f>Summary!$BF$75</c:f>
              <c:strCache>
                <c:ptCount val="1"/>
                <c:pt idx="0">
                  <c:v>w/t = 4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xVal>
            <c:numRef>
              <c:f>Summary!$BD$77:$BD$87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Summary!$BF$77:$BF$87</c:f>
              <c:numCache>
                <c:formatCode>General</c:formatCode>
                <c:ptCount val="11"/>
                <c:pt idx="0">
                  <c:v>0.49399999999999999</c:v>
                </c:pt>
                <c:pt idx="1">
                  <c:v>0.35799999999999998</c:v>
                </c:pt>
                <c:pt idx="2">
                  <c:v>0.29699999999999999</c:v>
                </c:pt>
                <c:pt idx="3">
                  <c:v>0.28299999999999997</c:v>
                </c:pt>
                <c:pt idx="4">
                  <c:v>0.28000000000000003</c:v>
                </c:pt>
                <c:pt idx="5">
                  <c:v>0.27300000000000002</c:v>
                </c:pt>
                <c:pt idx="6">
                  <c:v>0.27300000000000002</c:v>
                </c:pt>
                <c:pt idx="7">
                  <c:v>0.28599999999999998</c:v>
                </c:pt>
                <c:pt idx="8">
                  <c:v>0.28699999999999998</c:v>
                </c:pt>
                <c:pt idx="9">
                  <c:v>0.28299999999999997</c:v>
                </c:pt>
                <c:pt idx="10">
                  <c:v>0.254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9-B064-4A05-BC15-051F64202D4B}"/>
            </c:ext>
          </c:extLst>
        </c:ser>
        <c:ser>
          <c:idx val="7"/>
          <c:order val="6"/>
          <c:tx>
            <c:strRef>
              <c:f>Summary!$BF$89</c:f>
              <c:strCache>
                <c:ptCount val="1"/>
                <c:pt idx="0">
                  <c:v>w/t = 6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xVal>
            <c:numRef>
              <c:f>Summary!$BD$91:$BD$101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Summary!$BF$91:$BF$101</c:f>
              <c:numCache>
                <c:formatCode>General</c:formatCode>
                <c:ptCount val="11"/>
                <c:pt idx="0">
                  <c:v>0.48399999999999999</c:v>
                </c:pt>
                <c:pt idx="1">
                  <c:v>0.34100000000000003</c:v>
                </c:pt>
                <c:pt idx="2">
                  <c:v>0.27600000000000002</c:v>
                </c:pt>
                <c:pt idx="3">
                  <c:v>0.253</c:v>
                </c:pt>
                <c:pt idx="4">
                  <c:v>0.24299999999999999</c:v>
                </c:pt>
                <c:pt idx="5">
                  <c:v>0.24</c:v>
                </c:pt>
                <c:pt idx="6">
                  <c:v>0.24</c:v>
                </c:pt>
                <c:pt idx="7">
                  <c:v>0.23799999999999999</c:v>
                </c:pt>
                <c:pt idx="8">
                  <c:v>0.23899999999999999</c:v>
                </c:pt>
                <c:pt idx="9">
                  <c:v>0.246</c:v>
                </c:pt>
                <c:pt idx="10">
                  <c:v>0.23200000000000001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A-B064-4A05-BC15-051F64202D4B}"/>
            </c:ext>
          </c:extLst>
        </c:ser>
        <c:ser>
          <c:idx val="0"/>
          <c:order val="7"/>
          <c:tx>
            <c:strRef>
              <c:f>Summary!$BF$103</c:f>
              <c:strCache>
                <c:ptCount val="1"/>
                <c:pt idx="0">
                  <c:v>w/t = 8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Summary!$BD$105:$BD$115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Summary!$BF$105:$BF$115</c:f>
              <c:numCache>
                <c:formatCode>General</c:formatCode>
                <c:ptCount val="11"/>
                <c:pt idx="0">
                  <c:v>0.46800000000000003</c:v>
                </c:pt>
                <c:pt idx="1">
                  <c:v>0.32200000000000001</c:v>
                </c:pt>
                <c:pt idx="2">
                  <c:v>0.25900000000000001</c:v>
                </c:pt>
                <c:pt idx="3">
                  <c:v>0.23499999999999999</c:v>
                </c:pt>
                <c:pt idx="4">
                  <c:v>0.216</c:v>
                </c:pt>
                <c:pt idx="5">
                  <c:v>0.214</c:v>
                </c:pt>
                <c:pt idx="6">
                  <c:v>0.20899999999999999</c:v>
                </c:pt>
                <c:pt idx="7">
                  <c:v>0.21</c:v>
                </c:pt>
                <c:pt idx="8">
                  <c:v>0.217</c:v>
                </c:pt>
                <c:pt idx="9">
                  <c:v>0.221</c:v>
                </c:pt>
                <c:pt idx="10">
                  <c:v>0.218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3-B064-4A05-BC15-051F64202D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03084976"/>
        <c:axId val="1703085456"/>
      </c:scatterChart>
      <c:valAx>
        <c:axId val="1703084976"/>
        <c:scaling>
          <c:logBase val="10"/>
          <c:orientation val="minMax"/>
          <c:min val="10"/>
        </c:scaling>
        <c:delete val="0"/>
        <c:axPos val="b"/>
        <c:title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703085456"/>
        <c:crosses val="autoZero"/>
        <c:crossBetween val="midCat"/>
      </c:valAx>
      <c:valAx>
        <c:axId val="1703085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7030849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6"/>
          <c:order val="4"/>
          <c:tx>
            <c:strRef>
              <c:f>'[1]IW1 (new) (MC)'!$B$9</c:f>
              <c:strCache>
                <c:ptCount val="1"/>
                <c:pt idx="0">
                  <c:v>4</c:v>
                </c:pt>
              </c:strCache>
            </c:strRef>
          </c:tx>
          <c:spPr>
            <a:ln w="19050" cap="rnd">
              <a:solidFill>
                <a:srgbClr val="00B0F0"/>
              </a:solidFill>
              <a:round/>
            </a:ln>
            <a:effectLst/>
          </c:spPr>
          <c:marker>
            <c:symbol val="none"/>
          </c:marker>
          <c:xVal>
            <c:numRef>
              <c:f>'[1]IW1 (new) (MC)'!$G$1:$V$1</c:f>
              <c:numCache>
                <c:formatCode>General</c:formatCode>
                <c:ptCount val="16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300</c:v>
                </c:pt>
                <c:pt idx="4">
                  <c:v>400</c:v>
                </c:pt>
                <c:pt idx="5">
                  <c:v>500</c:v>
                </c:pt>
                <c:pt idx="6">
                  <c:v>600</c:v>
                </c:pt>
                <c:pt idx="7">
                  <c:v>700</c:v>
                </c:pt>
                <c:pt idx="8">
                  <c:v>800</c:v>
                </c:pt>
                <c:pt idx="9">
                  <c:v>1000</c:v>
                </c:pt>
                <c:pt idx="10">
                  <c:v>1200</c:v>
                </c:pt>
                <c:pt idx="11">
                  <c:v>1300</c:v>
                </c:pt>
                <c:pt idx="12">
                  <c:v>1400</c:v>
                </c:pt>
                <c:pt idx="13">
                  <c:v>1500</c:v>
                </c:pt>
                <c:pt idx="14">
                  <c:v>2000</c:v>
                </c:pt>
                <c:pt idx="15">
                  <c:v>3000</c:v>
                </c:pt>
              </c:numCache>
            </c:numRef>
          </c:xVal>
          <c:yVal>
            <c:numRef>
              <c:f>'[1]IW1 (new) (MC)'!$G$9:$V$9</c:f>
              <c:numCache>
                <c:formatCode>General</c:formatCode>
                <c:ptCount val="16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095-4678-8F55-DB3E7488F2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2833376"/>
        <c:axId val="1342837184"/>
      </c:scatterChart>
      <c:scatterChart>
        <c:scatterStyle val="lineMarker"/>
        <c:varyColors val="0"/>
        <c:ser>
          <c:idx val="2"/>
          <c:order val="0"/>
          <c:tx>
            <c:strRef>
              <c:f>'[1]IW1 (new) (MC)'!$B$5</c:f>
              <c:strCache>
                <c:ptCount val="1"/>
                <c:pt idx="0">
                  <c:v>0.5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'[1]IW1 (new) (MC)'!$G$1:$V$1</c:f>
              <c:numCache>
                <c:formatCode>General</c:formatCode>
                <c:ptCount val="16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300</c:v>
                </c:pt>
                <c:pt idx="4">
                  <c:v>400</c:v>
                </c:pt>
                <c:pt idx="5">
                  <c:v>500</c:v>
                </c:pt>
                <c:pt idx="6">
                  <c:v>600</c:v>
                </c:pt>
                <c:pt idx="7">
                  <c:v>700</c:v>
                </c:pt>
                <c:pt idx="8">
                  <c:v>800</c:v>
                </c:pt>
                <c:pt idx="9">
                  <c:v>1000</c:v>
                </c:pt>
                <c:pt idx="10">
                  <c:v>1200</c:v>
                </c:pt>
                <c:pt idx="11">
                  <c:v>1300</c:v>
                </c:pt>
                <c:pt idx="12">
                  <c:v>1400</c:v>
                </c:pt>
                <c:pt idx="13">
                  <c:v>1500</c:v>
                </c:pt>
                <c:pt idx="14">
                  <c:v>2000</c:v>
                </c:pt>
                <c:pt idx="15">
                  <c:v>3000</c:v>
                </c:pt>
              </c:numCache>
            </c:numRef>
          </c:xVal>
          <c:yVal>
            <c:numRef>
              <c:f>'[1]IW1 (new) (MC)'!$G$5:$V$5</c:f>
              <c:numCache>
                <c:formatCode>General</c:formatCode>
                <c:ptCount val="1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095-4678-8F55-DB3E7488F211}"/>
            </c:ext>
          </c:extLst>
        </c:ser>
        <c:ser>
          <c:idx val="3"/>
          <c:order val="1"/>
          <c:tx>
            <c:strRef>
              <c:f>'[1]IW1 (new) (MC)'!$B$6</c:f>
              <c:strCache>
                <c:ptCount val="1"/>
                <c:pt idx="0">
                  <c:v>1</c:v>
                </c:pt>
              </c:strCache>
            </c:strRef>
          </c:tx>
          <c:spPr>
            <a:ln w="19050" cap="rnd">
              <a:solidFill>
                <a:srgbClr val="FFC000"/>
              </a:solidFill>
              <a:round/>
            </a:ln>
            <a:effectLst/>
          </c:spPr>
          <c:marker>
            <c:symbol val="square"/>
            <c:size val="5"/>
            <c:spPr>
              <a:solidFill>
                <a:srgbClr val="00B0F0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'[1]IW1 (new) (MC)'!$G$1:$Y$1</c:f>
              <c:numCache>
                <c:formatCode>General</c:formatCode>
                <c:ptCount val="19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300</c:v>
                </c:pt>
                <c:pt idx="4">
                  <c:v>400</c:v>
                </c:pt>
                <c:pt idx="5">
                  <c:v>500</c:v>
                </c:pt>
                <c:pt idx="6">
                  <c:v>600</c:v>
                </c:pt>
                <c:pt idx="7">
                  <c:v>700</c:v>
                </c:pt>
                <c:pt idx="8">
                  <c:v>800</c:v>
                </c:pt>
                <c:pt idx="9">
                  <c:v>1000</c:v>
                </c:pt>
                <c:pt idx="10">
                  <c:v>1200</c:v>
                </c:pt>
                <c:pt idx="11">
                  <c:v>1300</c:v>
                </c:pt>
                <c:pt idx="12">
                  <c:v>1400</c:v>
                </c:pt>
                <c:pt idx="13">
                  <c:v>1500</c:v>
                </c:pt>
                <c:pt idx="14">
                  <c:v>2000</c:v>
                </c:pt>
                <c:pt idx="15">
                  <c:v>3000</c:v>
                </c:pt>
                <c:pt idx="16">
                  <c:v>5000</c:v>
                </c:pt>
                <c:pt idx="17">
                  <c:v>10000</c:v>
                </c:pt>
              </c:numCache>
            </c:numRef>
          </c:xVal>
          <c:yVal>
            <c:numRef>
              <c:f>'[1]IW1 (new) (MC)'!$G$6:$Y$6</c:f>
              <c:numCache>
                <c:formatCode>General</c:formatCode>
                <c:ptCount val="19"/>
                <c:pt idx="0">
                  <c:v>0.61799999999999999</c:v>
                </c:pt>
                <c:pt idx="1">
                  <c:v>0.47699999999999998</c:v>
                </c:pt>
                <c:pt idx="2">
                  <c:v>0.437</c:v>
                </c:pt>
                <c:pt idx="3">
                  <c:v>0.44600000000000001</c:v>
                </c:pt>
                <c:pt idx="4">
                  <c:v>0.45800000000000002</c:v>
                </c:pt>
                <c:pt idx="5">
                  <c:v>0.46400000000000002</c:v>
                </c:pt>
                <c:pt idx="6">
                  <c:v>0.46500000000000002</c:v>
                </c:pt>
                <c:pt idx="7">
                  <c:v>0.45800000000000002</c:v>
                </c:pt>
                <c:pt idx="8">
                  <c:v>0.46300000000000002</c:v>
                </c:pt>
                <c:pt idx="9">
                  <c:v>0.442</c:v>
                </c:pt>
                <c:pt idx="10">
                  <c:v>0.42599999999999999</c:v>
                </c:pt>
                <c:pt idx="13">
                  <c:v>0.40100000000000002</c:v>
                </c:pt>
                <c:pt idx="14">
                  <c:v>0.38400000000000001</c:v>
                </c:pt>
                <c:pt idx="15">
                  <c:v>0.36399999999999999</c:v>
                </c:pt>
                <c:pt idx="16">
                  <c:v>0.33100000000000002</c:v>
                </c:pt>
                <c:pt idx="17">
                  <c:v>0.29799999999999999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095-4678-8F55-DB3E7488F211}"/>
            </c:ext>
          </c:extLst>
        </c:ser>
        <c:ser>
          <c:idx val="4"/>
          <c:order val="2"/>
          <c:tx>
            <c:strRef>
              <c:f>'[1]IW1 (new) (MC)'!$B$7</c:f>
              <c:strCache>
                <c:ptCount val="1"/>
                <c:pt idx="0">
                  <c:v>2</c:v>
                </c:pt>
              </c:strCache>
            </c:strRef>
          </c:tx>
          <c:spPr>
            <a:ln w="19050" cap="rnd">
              <a:solidFill>
                <a:srgbClr val="92D050"/>
              </a:solidFill>
              <a:round/>
            </a:ln>
            <a:effectLst/>
          </c:spPr>
          <c:marker>
            <c:symbol val="square"/>
            <c:size val="5"/>
            <c:spPr>
              <a:solidFill>
                <a:srgbClr val="FFFF00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'[1]IW1 (new) (MC)'!$G$1:$X$1</c:f>
              <c:numCache>
                <c:formatCode>General</c:formatCode>
                <c:ptCount val="18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300</c:v>
                </c:pt>
                <c:pt idx="4">
                  <c:v>400</c:v>
                </c:pt>
                <c:pt idx="5">
                  <c:v>500</c:v>
                </c:pt>
                <c:pt idx="6">
                  <c:v>600</c:v>
                </c:pt>
                <c:pt idx="7">
                  <c:v>700</c:v>
                </c:pt>
                <c:pt idx="8">
                  <c:v>800</c:v>
                </c:pt>
                <c:pt idx="9">
                  <c:v>1000</c:v>
                </c:pt>
                <c:pt idx="10">
                  <c:v>1200</c:v>
                </c:pt>
                <c:pt idx="11">
                  <c:v>1300</c:v>
                </c:pt>
                <c:pt idx="12">
                  <c:v>1400</c:v>
                </c:pt>
                <c:pt idx="13">
                  <c:v>1500</c:v>
                </c:pt>
                <c:pt idx="14">
                  <c:v>2000</c:v>
                </c:pt>
                <c:pt idx="15">
                  <c:v>3000</c:v>
                </c:pt>
                <c:pt idx="16">
                  <c:v>5000</c:v>
                </c:pt>
                <c:pt idx="17">
                  <c:v>10000</c:v>
                </c:pt>
              </c:numCache>
            </c:numRef>
          </c:xVal>
          <c:yVal>
            <c:numRef>
              <c:f>'[1]IW1 (new) (MC)'!$G$7:$X$7</c:f>
              <c:numCache>
                <c:formatCode>General</c:formatCode>
                <c:ptCount val="18"/>
                <c:pt idx="0">
                  <c:v>0.55900000000000005</c:v>
                </c:pt>
                <c:pt idx="1">
                  <c:v>0.40899999999999997</c:v>
                </c:pt>
                <c:pt idx="2">
                  <c:v>0.36049999999999999</c:v>
                </c:pt>
                <c:pt idx="3">
                  <c:v>0.35599999999999998</c:v>
                </c:pt>
                <c:pt idx="4">
                  <c:v>0.34699999999999998</c:v>
                </c:pt>
                <c:pt idx="5">
                  <c:v>0.34899999999999998</c:v>
                </c:pt>
                <c:pt idx="6">
                  <c:v>0.35099999999999998</c:v>
                </c:pt>
                <c:pt idx="7">
                  <c:v>0.35299999999999998</c:v>
                </c:pt>
                <c:pt idx="8">
                  <c:v>0.35499999999999998</c:v>
                </c:pt>
                <c:pt idx="9">
                  <c:v>0.36599999999999999</c:v>
                </c:pt>
                <c:pt idx="10">
                  <c:v>0.378</c:v>
                </c:pt>
                <c:pt idx="11">
                  <c:v>0.35399999999999998</c:v>
                </c:pt>
                <c:pt idx="12">
                  <c:v>0.372</c:v>
                </c:pt>
                <c:pt idx="13">
                  <c:v>0.36899999999999999</c:v>
                </c:pt>
                <c:pt idx="14">
                  <c:v>0.34699999999999998</c:v>
                </c:pt>
                <c:pt idx="15">
                  <c:v>0.33600000000000002</c:v>
                </c:pt>
                <c:pt idx="16">
                  <c:v>0.315</c:v>
                </c:pt>
                <c:pt idx="17">
                  <c:v>0.28699999999999998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095-4678-8F55-DB3E7488F211}"/>
            </c:ext>
          </c:extLst>
        </c:ser>
        <c:ser>
          <c:idx val="5"/>
          <c:order val="3"/>
          <c:tx>
            <c:strRef>
              <c:f>'[1]IW1 (new) (MC)'!$B$8</c:f>
              <c:strCache>
                <c:ptCount val="1"/>
                <c:pt idx="0">
                  <c:v>3</c:v>
                </c:pt>
              </c:strCache>
            </c:strRef>
          </c:tx>
          <c:spPr>
            <a:ln w="19050" cap="rnd">
              <a:solidFill>
                <a:srgbClr val="00B050"/>
              </a:solidFill>
              <a:round/>
            </a:ln>
            <a:effectLst/>
          </c:spPr>
          <c:marker>
            <c:symbol val="diamond"/>
            <c:size val="5"/>
            <c:spPr>
              <a:solidFill>
                <a:srgbClr val="FF0000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'[1]IW1 (new) (MC)'!$G$1:$X$1</c:f>
              <c:numCache>
                <c:formatCode>General</c:formatCode>
                <c:ptCount val="18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300</c:v>
                </c:pt>
                <c:pt idx="4">
                  <c:v>400</c:v>
                </c:pt>
                <c:pt idx="5">
                  <c:v>500</c:v>
                </c:pt>
                <c:pt idx="6">
                  <c:v>600</c:v>
                </c:pt>
                <c:pt idx="7">
                  <c:v>700</c:v>
                </c:pt>
                <c:pt idx="8">
                  <c:v>800</c:v>
                </c:pt>
                <c:pt idx="9">
                  <c:v>1000</c:v>
                </c:pt>
                <c:pt idx="10">
                  <c:v>1200</c:v>
                </c:pt>
                <c:pt idx="11">
                  <c:v>1300</c:v>
                </c:pt>
                <c:pt idx="12">
                  <c:v>1400</c:v>
                </c:pt>
                <c:pt idx="13">
                  <c:v>1500</c:v>
                </c:pt>
                <c:pt idx="14">
                  <c:v>2000</c:v>
                </c:pt>
                <c:pt idx="15">
                  <c:v>3000</c:v>
                </c:pt>
                <c:pt idx="16">
                  <c:v>5000</c:v>
                </c:pt>
                <c:pt idx="17">
                  <c:v>10000</c:v>
                </c:pt>
              </c:numCache>
            </c:numRef>
          </c:xVal>
          <c:yVal>
            <c:numRef>
              <c:f>'[1]IW1 (new) (MC)'!$G$8:$X$8</c:f>
              <c:numCache>
                <c:formatCode>General</c:formatCode>
                <c:ptCount val="18"/>
                <c:pt idx="0">
                  <c:v>0.52080000000000004</c:v>
                </c:pt>
                <c:pt idx="1">
                  <c:v>0.36899999999999999</c:v>
                </c:pt>
                <c:pt idx="2">
                  <c:v>0.32500000000000001</c:v>
                </c:pt>
                <c:pt idx="3">
                  <c:v>0.31900000000000001</c:v>
                </c:pt>
                <c:pt idx="4">
                  <c:v>0.31280000000000002</c:v>
                </c:pt>
                <c:pt idx="5">
                  <c:v>0.30470000000000003</c:v>
                </c:pt>
                <c:pt idx="6">
                  <c:v>0.29699999999999999</c:v>
                </c:pt>
                <c:pt idx="7">
                  <c:v>0.29899999999999999</c:v>
                </c:pt>
                <c:pt idx="8">
                  <c:v>0.30299999999999999</c:v>
                </c:pt>
                <c:pt idx="9">
                  <c:v>0.30599999999999999</c:v>
                </c:pt>
                <c:pt idx="10">
                  <c:v>0.30299999999999999</c:v>
                </c:pt>
                <c:pt idx="11">
                  <c:v>0.31090000000000001</c:v>
                </c:pt>
                <c:pt idx="12">
                  <c:v>0.316</c:v>
                </c:pt>
                <c:pt idx="13">
                  <c:v>0.307</c:v>
                </c:pt>
                <c:pt idx="14">
                  <c:v>0.313</c:v>
                </c:pt>
                <c:pt idx="15">
                  <c:v>0.30399999999999999</c:v>
                </c:pt>
                <c:pt idx="16">
                  <c:v>0.30299999999999999</c:v>
                </c:pt>
                <c:pt idx="17">
                  <c:v>0.27600000000000002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095-4678-8F55-DB3E7488F211}"/>
            </c:ext>
          </c:extLst>
        </c:ser>
        <c:ser>
          <c:idx val="7"/>
          <c:order val="5"/>
          <c:tx>
            <c:strRef>
              <c:f>'[1]IW1 (new) (MC)'!$B$10</c:f>
              <c:strCache>
                <c:ptCount val="1"/>
                <c:pt idx="0">
                  <c:v>6</c:v>
                </c:pt>
              </c:strCache>
            </c:strRef>
          </c:tx>
          <c:spPr>
            <a:ln w="19050" cap="rnd">
              <a:solidFill>
                <a:srgbClr val="002060"/>
              </a:solidFill>
              <a:round/>
            </a:ln>
            <a:effectLst/>
          </c:spPr>
          <c:marker>
            <c:symbol val="none"/>
          </c:marker>
          <c:xVal>
            <c:numRef>
              <c:f>'[1]IW1 (new) (MC)'!$G$1:$V$1</c:f>
              <c:numCache>
                <c:formatCode>General</c:formatCode>
                <c:ptCount val="16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300</c:v>
                </c:pt>
                <c:pt idx="4">
                  <c:v>400</c:v>
                </c:pt>
                <c:pt idx="5">
                  <c:v>500</c:v>
                </c:pt>
                <c:pt idx="6">
                  <c:v>600</c:v>
                </c:pt>
                <c:pt idx="7">
                  <c:v>700</c:v>
                </c:pt>
                <c:pt idx="8">
                  <c:v>800</c:v>
                </c:pt>
                <c:pt idx="9">
                  <c:v>1000</c:v>
                </c:pt>
                <c:pt idx="10">
                  <c:v>1200</c:v>
                </c:pt>
                <c:pt idx="11">
                  <c:v>1300</c:v>
                </c:pt>
                <c:pt idx="12">
                  <c:v>1400</c:v>
                </c:pt>
                <c:pt idx="13">
                  <c:v>1500</c:v>
                </c:pt>
                <c:pt idx="14">
                  <c:v>2000</c:v>
                </c:pt>
                <c:pt idx="15">
                  <c:v>3000</c:v>
                </c:pt>
              </c:numCache>
            </c:numRef>
          </c:xVal>
          <c:yVal>
            <c:numRef>
              <c:f>'[1]IW1 (new) (MC)'!$G$10:$V$10</c:f>
              <c:numCache>
                <c:formatCode>General</c:formatCode>
                <c:ptCount val="1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095-4678-8F55-DB3E7488F211}"/>
            </c:ext>
          </c:extLst>
        </c:ser>
        <c:ser>
          <c:idx val="8"/>
          <c:order val="6"/>
          <c:tx>
            <c:strRef>
              <c:f>'[1]IW1 (new) (MC)'!$B$11</c:f>
              <c:strCache>
                <c:ptCount val="1"/>
                <c:pt idx="0">
                  <c:v>8</c:v>
                </c:pt>
              </c:strCache>
            </c:strRef>
          </c:tx>
          <c:spPr>
            <a:ln w="19050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xVal>
            <c:numRef>
              <c:f>'[1]IW1 (new) (MC)'!$G$1:$V$1</c:f>
              <c:numCache>
                <c:formatCode>General</c:formatCode>
                <c:ptCount val="16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300</c:v>
                </c:pt>
                <c:pt idx="4">
                  <c:v>400</c:v>
                </c:pt>
                <c:pt idx="5">
                  <c:v>500</c:v>
                </c:pt>
                <c:pt idx="6">
                  <c:v>600</c:v>
                </c:pt>
                <c:pt idx="7">
                  <c:v>700</c:v>
                </c:pt>
                <c:pt idx="8">
                  <c:v>800</c:v>
                </c:pt>
                <c:pt idx="9">
                  <c:v>1000</c:v>
                </c:pt>
                <c:pt idx="10">
                  <c:v>1200</c:v>
                </c:pt>
                <c:pt idx="11">
                  <c:v>1300</c:v>
                </c:pt>
                <c:pt idx="12">
                  <c:v>1400</c:v>
                </c:pt>
                <c:pt idx="13">
                  <c:v>1500</c:v>
                </c:pt>
                <c:pt idx="14">
                  <c:v>2000</c:v>
                </c:pt>
                <c:pt idx="15">
                  <c:v>3000</c:v>
                </c:pt>
              </c:numCache>
            </c:numRef>
          </c:xVal>
          <c:yVal>
            <c:numRef>
              <c:f>'[1]IW1 (new) (MC)'!$G$11:$V$11</c:f>
              <c:numCache>
                <c:formatCode>General</c:formatCode>
                <c:ptCount val="1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D095-4678-8F55-DB3E7488F211}"/>
            </c:ext>
          </c:extLst>
        </c:ser>
        <c:ser>
          <c:idx val="9"/>
          <c:order val="7"/>
          <c:tx>
            <c:strRef>
              <c:f>[2]Analytic_Eq!$C$26</c:f>
              <c:strCache>
                <c:ptCount val="1"/>
                <c:pt idx="0">
                  <c:v>Post-Buckling Perfect</c:v>
                </c:pt>
              </c:strCache>
            </c:strRef>
          </c:tx>
          <c:spPr>
            <a:ln w="38100">
              <a:noFill/>
            </a:ln>
          </c:spPr>
          <c:marker>
            <c:symbol val="none"/>
          </c:marker>
          <c:xVal>
            <c:numRef>
              <c:f>[2]Analytic_Eq!$C$77:$O$77</c:f>
              <c:numCache>
                <c:formatCode>General</c:formatCode>
                <c:ptCount val="13"/>
              </c:numCache>
            </c:numRef>
          </c:xVal>
          <c:yVal>
            <c:numRef>
              <c:f>[2]Analytic_Eq!$C$87:$O$87</c:f>
              <c:numCache>
                <c:formatCode>General</c:formatCode>
                <c:ptCount val="13"/>
                <c:pt idx="0">
                  <c:v>0.37</c:v>
                </c:pt>
                <c:pt idx="1">
                  <c:v>0.26500000000000001</c:v>
                </c:pt>
                <c:pt idx="2">
                  <c:v>0.23699999999999999</c:v>
                </c:pt>
                <c:pt idx="3">
                  <c:v>0.247</c:v>
                </c:pt>
                <c:pt idx="4">
                  <c:v>0.26400000000000001</c:v>
                </c:pt>
                <c:pt idx="5">
                  <c:v>0.22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D095-4678-8F55-DB3E7488F211}"/>
            </c:ext>
          </c:extLst>
        </c:ser>
        <c:ser>
          <c:idx val="10"/>
          <c:order val="8"/>
          <c:tx>
            <c:strRef>
              <c:f>[2]Analytic_Eq!$C$26</c:f>
              <c:strCache>
                <c:ptCount val="1"/>
                <c:pt idx="0">
                  <c:v>Post-Buckling Perfect</c:v>
                </c:pt>
              </c:strCache>
            </c:strRef>
          </c:tx>
          <c:spPr>
            <a:ln w="38100">
              <a:noFill/>
            </a:ln>
          </c:spPr>
          <c:marker>
            <c:symbol val="none"/>
          </c:marker>
          <c:xVal>
            <c:numRef>
              <c:f>[2]Analytic_Eq!$C$77:$O$77</c:f>
              <c:numCache>
                <c:formatCode>General</c:formatCode>
                <c:ptCount val="13"/>
              </c:numCache>
            </c:numRef>
          </c:xVal>
          <c:yVal>
            <c:numRef>
              <c:f>[2]Analytic_Eq!$C$83:$O$83</c:f>
              <c:numCache>
                <c:formatCode>General</c:formatCode>
                <c:ptCount val="13"/>
                <c:pt idx="0">
                  <c:v>0.59</c:v>
                </c:pt>
                <c:pt idx="1">
                  <c:v>0.49</c:v>
                </c:pt>
                <c:pt idx="2">
                  <c:v>0.43</c:v>
                </c:pt>
                <c:pt idx="3">
                  <c:v>0.37</c:v>
                </c:pt>
                <c:pt idx="4">
                  <c:v>0.33</c:v>
                </c:pt>
                <c:pt idx="5">
                  <c:v>0.29599999999999999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D095-4678-8F55-DB3E7488F211}"/>
            </c:ext>
          </c:extLst>
        </c:ser>
        <c:ser>
          <c:idx val="11"/>
          <c:order val="9"/>
          <c:tx>
            <c:strRef>
              <c:f>[2]Analytic_Eq!$C$26</c:f>
              <c:strCache>
                <c:ptCount val="1"/>
                <c:pt idx="0">
                  <c:v>Post-Buckling Perfect</c:v>
                </c:pt>
              </c:strCache>
            </c:strRef>
          </c:tx>
          <c:spPr>
            <a:ln w="38100">
              <a:noFill/>
            </a:ln>
          </c:spPr>
          <c:marker>
            <c:symbol val="none"/>
          </c:marker>
          <c:xVal>
            <c:numRef>
              <c:f>[2]Analytic_Eq!$C$77:$O$77</c:f>
              <c:numCache>
                <c:formatCode>General</c:formatCode>
                <c:ptCount val="13"/>
              </c:numCache>
            </c:numRef>
          </c:xVal>
          <c:yVal>
            <c:numRef>
              <c:f>[2]Analytic_Eq!$C$81:$O$81</c:f>
              <c:numCache>
                <c:formatCode>General</c:formatCode>
                <c:ptCount val="13"/>
                <c:pt idx="0">
                  <c:v>74.002556231132743</c:v>
                </c:pt>
                <c:pt idx="1">
                  <c:v>314.79993646759209</c:v>
                </c:pt>
                <c:pt idx="2">
                  <c:v>1259.1997458703684</c:v>
                </c:pt>
                <c:pt idx="3">
                  <c:v>2890.7248527786228</c:v>
                </c:pt>
                <c:pt idx="4">
                  <c:v>5036.7989834814734</c:v>
                </c:pt>
                <c:pt idx="5">
                  <c:v>31479.993646759202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D095-4678-8F55-DB3E7488F211}"/>
            </c:ext>
          </c:extLst>
        </c:ser>
        <c:ser>
          <c:idx val="0"/>
          <c:order val="10"/>
          <c:tx>
            <c:strRef>
              <c:f>'[1]IW1 (new) (MC)'!$B$3</c:f>
              <c:strCache>
                <c:ptCount val="1"/>
                <c:pt idx="0">
                  <c:v>SBPA</c:v>
                </c:pt>
              </c:strCache>
            </c:strRef>
          </c:tx>
          <c:spPr>
            <a:ln w="19050">
              <a:solidFill>
                <a:schemeClr val="accent1"/>
              </a:solidFill>
            </a:ln>
          </c:spPr>
          <c:marker>
            <c:symbol val="none"/>
          </c:marker>
          <c:xVal>
            <c:numRef>
              <c:f>'[1]IW1 (new) (MC)'!$G$1:$Y$1</c:f>
              <c:numCache>
                <c:formatCode>General</c:formatCode>
                <c:ptCount val="19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300</c:v>
                </c:pt>
                <c:pt idx="4">
                  <c:v>400</c:v>
                </c:pt>
                <c:pt idx="5">
                  <c:v>500</c:v>
                </c:pt>
                <c:pt idx="6">
                  <c:v>600</c:v>
                </c:pt>
                <c:pt idx="7">
                  <c:v>700</c:v>
                </c:pt>
                <c:pt idx="8">
                  <c:v>800</c:v>
                </c:pt>
                <c:pt idx="9">
                  <c:v>1000</c:v>
                </c:pt>
                <c:pt idx="10">
                  <c:v>1200</c:v>
                </c:pt>
                <c:pt idx="11">
                  <c:v>1300</c:v>
                </c:pt>
                <c:pt idx="12">
                  <c:v>1400</c:v>
                </c:pt>
                <c:pt idx="13">
                  <c:v>1500</c:v>
                </c:pt>
                <c:pt idx="14">
                  <c:v>2000</c:v>
                </c:pt>
                <c:pt idx="15">
                  <c:v>3000</c:v>
                </c:pt>
                <c:pt idx="16">
                  <c:v>5000</c:v>
                </c:pt>
                <c:pt idx="17">
                  <c:v>10000</c:v>
                </c:pt>
              </c:numCache>
            </c:numRef>
          </c:xVal>
          <c:yVal>
            <c:numRef>
              <c:f>'[1]IW1 (new) (MC)'!$G$3:$Y$3</c:f>
              <c:numCache>
                <c:formatCode>General</c:formatCode>
                <c:ptCount val="19"/>
                <c:pt idx="0">
                  <c:v>0.71688129830054526</c:v>
                </c:pt>
                <c:pt idx="1">
                  <c:v>0.65148603598673904</c:v>
                </c:pt>
                <c:pt idx="2">
                  <c:v>0.59205625267654149</c:v>
                </c:pt>
                <c:pt idx="3">
                  <c:v>0.55983800599036848</c:v>
                </c:pt>
                <c:pt idx="4">
                  <c:v>0.53804776613895644</c:v>
                </c:pt>
                <c:pt idx="5">
                  <c:v>0.52173173115327542</c:v>
                </c:pt>
                <c:pt idx="6">
                  <c:v>0.50876852860022237</c:v>
                </c:pt>
                <c:pt idx="7">
                  <c:v>0.49805990558550117</c:v>
                </c:pt>
                <c:pt idx="8">
                  <c:v>0.48896603547109468</c:v>
                </c:pt>
                <c:pt idx="9">
                  <c:v>0.47413837992889935</c:v>
                </c:pt>
                <c:pt idx="10">
                  <c:v>0.46235770512959506</c:v>
                </c:pt>
                <c:pt idx="11">
                  <c:v>0.45727865405724955</c:v>
                </c:pt>
                <c:pt idx="12">
                  <c:v>0.45262594287651942</c:v>
                </c:pt>
                <c:pt idx="13">
                  <c:v>0.44833693417290388</c:v>
                </c:pt>
                <c:pt idx="14">
                  <c:v>0.43088658384773798</c:v>
                </c:pt>
                <c:pt idx="15">
                  <c:v>0.40743879457195575</c:v>
                </c:pt>
                <c:pt idx="16">
                  <c:v>0.37970581731938957</c:v>
                </c:pt>
                <c:pt idx="17">
                  <c:v>0.3450683374680607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D095-4678-8F55-DB3E7488F211}"/>
            </c:ext>
          </c:extLst>
        </c:ser>
        <c:ser>
          <c:idx val="1"/>
          <c:order val="11"/>
          <c:spPr>
            <a:ln>
              <a:noFill/>
            </a:ln>
          </c:spPr>
          <c:marker>
            <c:symbol val="square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[3]Sheet9!$M$5:$M$8</c:f>
              <c:numCache>
                <c:formatCode>General</c:formatCode>
                <c:ptCount val="4"/>
                <c:pt idx="0">
                  <c:v>689.90245816761251</c:v>
                </c:pt>
                <c:pt idx="1">
                  <c:v>689.90245816761251</c:v>
                </c:pt>
                <c:pt idx="2">
                  <c:v>689.90245816761251</c:v>
                </c:pt>
                <c:pt idx="3">
                  <c:v>689.90245816761251</c:v>
                </c:pt>
              </c:numCache>
            </c:numRef>
          </c:xVal>
          <c:yVal>
            <c:numRef>
              <c:f>[3]Sheet9!$V$5:$V$8</c:f>
              <c:numCache>
                <c:formatCode>General</c:formatCode>
                <c:ptCount val="4"/>
                <c:pt idx="0">
                  <c:v>0.32670458130080182</c:v>
                </c:pt>
                <c:pt idx="1">
                  <c:v>0.2723874392563127</c:v>
                </c:pt>
                <c:pt idx="2">
                  <c:v>0.2818077554042499</c:v>
                </c:pt>
                <c:pt idx="3">
                  <c:v>0.28060516185344941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D095-4678-8F55-DB3E7488F211}"/>
            </c:ext>
          </c:extLst>
        </c:ser>
        <c:ser>
          <c:idx val="12"/>
          <c:order val="12"/>
          <c:tx>
            <c:strRef>
              <c:f>Summary!$BF$75</c:f>
              <c:strCache>
                <c:ptCount val="1"/>
                <c:pt idx="0">
                  <c:v>w/t = 4</c:v>
                </c:pt>
              </c:strCache>
            </c:strRef>
          </c:tx>
          <c:marker>
            <c:symbol val="none"/>
          </c:marker>
          <c:xVal>
            <c:numRef>
              <c:f>Summary!$BD$77:$BD$87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Summary!$BF$77:$BF$87</c:f>
              <c:numCache>
                <c:formatCode>General</c:formatCode>
                <c:ptCount val="11"/>
                <c:pt idx="0">
                  <c:v>0.49399999999999999</c:v>
                </c:pt>
                <c:pt idx="1">
                  <c:v>0.35799999999999998</c:v>
                </c:pt>
                <c:pt idx="2">
                  <c:v>0.29699999999999999</c:v>
                </c:pt>
                <c:pt idx="3">
                  <c:v>0.28299999999999997</c:v>
                </c:pt>
                <c:pt idx="4">
                  <c:v>0.28000000000000003</c:v>
                </c:pt>
                <c:pt idx="5">
                  <c:v>0.27300000000000002</c:v>
                </c:pt>
                <c:pt idx="6">
                  <c:v>0.27300000000000002</c:v>
                </c:pt>
                <c:pt idx="7">
                  <c:v>0.28599999999999998</c:v>
                </c:pt>
                <c:pt idx="8">
                  <c:v>0.28699999999999998</c:v>
                </c:pt>
                <c:pt idx="9">
                  <c:v>0.28299999999999997</c:v>
                </c:pt>
                <c:pt idx="10">
                  <c:v>0.254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D095-4678-8F55-DB3E7488F211}"/>
            </c:ext>
          </c:extLst>
        </c:ser>
        <c:ser>
          <c:idx val="13"/>
          <c:order val="13"/>
          <c:tx>
            <c:strRef>
              <c:f>Summary!$BF$89</c:f>
              <c:strCache>
                <c:ptCount val="1"/>
                <c:pt idx="0">
                  <c:v>w/t = 6</c:v>
                </c:pt>
              </c:strCache>
            </c:strRef>
          </c:tx>
          <c:marker>
            <c:symbol val="none"/>
          </c:marker>
          <c:xVal>
            <c:numRef>
              <c:f>Summary!$BD$91:$BD$101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Summary!$BF$91:$BF$101</c:f>
              <c:numCache>
                <c:formatCode>General</c:formatCode>
                <c:ptCount val="11"/>
                <c:pt idx="0">
                  <c:v>0.48399999999999999</c:v>
                </c:pt>
                <c:pt idx="1">
                  <c:v>0.34100000000000003</c:v>
                </c:pt>
                <c:pt idx="2">
                  <c:v>0.27600000000000002</c:v>
                </c:pt>
                <c:pt idx="3">
                  <c:v>0.253</c:v>
                </c:pt>
                <c:pt idx="4">
                  <c:v>0.24299999999999999</c:v>
                </c:pt>
                <c:pt idx="5">
                  <c:v>0.24</c:v>
                </c:pt>
                <c:pt idx="6">
                  <c:v>0.24</c:v>
                </c:pt>
                <c:pt idx="7">
                  <c:v>0.23799999999999999</c:v>
                </c:pt>
                <c:pt idx="8">
                  <c:v>0.23899999999999999</c:v>
                </c:pt>
                <c:pt idx="9">
                  <c:v>0.246</c:v>
                </c:pt>
                <c:pt idx="10">
                  <c:v>0.23200000000000001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D095-4678-8F55-DB3E7488F2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2833376"/>
        <c:axId val="1342837184"/>
      </c:scatterChart>
      <c:valAx>
        <c:axId val="1342833376"/>
        <c:scaling>
          <c:orientation val="minMax"/>
          <c:max val="1000"/>
          <c:min val="0"/>
        </c:scaling>
        <c:delete val="0"/>
        <c:axPos val="b"/>
        <c:majorGridlines>
          <c:spPr>
            <a:ln>
              <a:solidFill>
                <a:schemeClr val="tx2">
                  <a:lumMod val="20000"/>
                  <a:lumOff val="80000"/>
                </a:schemeClr>
              </a:solidFill>
            </a:ln>
          </c:spPr>
        </c:majorGridlines>
        <c:title>
          <c:tx>
            <c:strRef>
              <c:f>'[4]Data_FINAL (2)'!$AR$2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  <c:txPr>
            <a:bodyPr/>
            <a:lstStyle/>
            <a:p>
              <a:pPr>
                <a:defRPr sz="1400"/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crossAx val="1342837184"/>
        <c:crosses val="autoZero"/>
        <c:crossBetween val="midCat"/>
        <c:minorUnit val="50"/>
      </c:valAx>
      <c:valAx>
        <c:axId val="1342837184"/>
        <c:scaling>
          <c:orientation val="minMax"/>
          <c:max val="1"/>
        </c:scaling>
        <c:delete val="0"/>
        <c:axPos val="l"/>
        <c:majorGridlines>
          <c:spPr>
            <a:ln>
              <a:solidFill>
                <a:schemeClr val="tx2">
                  <a:lumMod val="20000"/>
                  <a:lumOff val="80000"/>
                </a:schemeClr>
              </a:solidFill>
            </a:ln>
          </c:spPr>
        </c:majorGridlines>
        <c:title>
          <c:tx>
            <c:strRef>
              <c:f>'[4]Data_FINAL (2)'!$AV$7</c:f>
              <c:strCache>
                <c:ptCount val="1"/>
                <c:pt idx="0">
                  <c:v>Knockdown Factor</c:v>
                </c:pt>
              </c:strCache>
            </c:strRef>
          </c:tx>
          <c:overlay val="0"/>
          <c:txPr>
            <a:bodyPr rot="-5400000" vert="horz"/>
            <a:lstStyle/>
            <a:p>
              <a:pPr>
                <a:defRPr sz="1400"/>
              </a:pPr>
              <a:endParaRPr lang="en-US"/>
            </a:p>
          </c:txPr>
        </c:title>
        <c:numFmt formatCode="0.00" sourceLinked="0"/>
        <c:majorTickMark val="out"/>
        <c:minorTickMark val="none"/>
        <c:tickLblPos val="nextTo"/>
        <c:crossAx val="1342833376"/>
        <c:crosses val="autoZero"/>
        <c:crossBetween val="midCat"/>
        <c:majorUnit val="0.1"/>
      </c:valAx>
    </c:plotArea>
    <c:plotVisOnly val="1"/>
    <c:dispBlanksAs val="gap"/>
    <c:showDLblsOverMax val="0"/>
  </c:chart>
  <c:spPr>
    <a:ln>
      <a:noFill/>
    </a:ln>
  </c:spPr>
  <c:printSettings>
    <c:headerFooter/>
    <c:pageMargins b="0.78740157499999996" l="0.7" r="0.7" t="0.78740157499999996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'v8'!$F$46</c:f>
              <c:strCache>
                <c:ptCount val="1"/>
                <c:pt idx="0">
                  <c:v>metal shells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marker>
            <c:symbol val="diamond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'v8'!$D$51:$D$61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'v8'!$F$51:$F$61</c:f>
              <c:numCache>
                <c:formatCode>General</c:formatCode>
                <c:ptCount val="11"/>
                <c:pt idx="0">
                  <c:v>0.46800000000000003</c:v>
                </c:pt>
                <c:pt idx="1">
                  <c:v>0.32200000000000001</c:v>
                </c:pt>
                <c:pt idx="2">
                  <c:v>0.25900000000000001</c:v>
                </c:pt>
                <c:pt idx="3">
                  <c:v>0.23499999999999999</c:v>
                </c:pt>
                <c:pt idx="4">
                  <c:v>0.216</c:v>
                </c:pt>
                <c:pt idx="5">
                  <c:v>0.214</c:v>
                </c:pt>
                <c:pt idx="6">
                  <c:v>0.20899999999999999</c:v>
                </c:pt>
                <c:pt idx="7">
                  <c:v>0.21</c:v>
                </c:pt>
                <c:pt idx="8">
                  <c:v>0.217</c:v>
                </c:pt>
                <c:pt idx="9">
                  <c:v>0.221</c:v>
                </c:pt>
                <c:pt idx="10">
                  <c:v>0.218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F36-4470-A62D-35BE4EBEB7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'v8'!$D$3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'v8'!$E$1</c:f>
              <c:strCache>
                <c:ptCount val="1"/>
                <c:pt idx="0">
                  <c:v>Knockdown Factor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1912844695254608E-2"/>
          <c:y val="2.2594783307588943E-3"/>
          <c:w val="0.98643197725284337"/>
          <c:h val="7.1958206181165149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'Exp. Cone Bending'!$M$4:$M$136</c:f>
              <c:numCache>
                <c:formatCode>General</c:formatCode>
                <c:ptCount val="133"/>
              </c:numCache>
            </c:numRef>
          </c:xVal>
          <c:yVal>
            <c:numRef>
              <c:f>'Exp. Cone Bending'!$N$4:$N$136</c:f>
              <c:numCache>
                <c:formatCode>General</c:formatCode>
                <c:ptCount val="13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5F8-4FD0-9512-18116C9AE8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'v6'!$F$46</c:f>
              <c:strCache>
                <c:ptCount val="1"/>
                <c:pt idx="0">
                  <c:v>metal shells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xVal>
            <c:numRef>
              <c:f>'v6'!$D$51:$D$61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'v6'!$F$51:$F$61</c:f>
              <c:numCache>
                <c:formatCode>General</c:formatCode>
                <c:ptCount val="11"/>
                <c:pt idx="0">
                  <c:v>0.48399999999999999</c:v>
                </c:pt>
                <c:pt idx="1">
                  <c:v>0.34100000000000003</c:v>
                </c:pt>
                <c:pt idx="2">
                  <c:v>0.27600000000000002</c:v>
                </c:pt>
                <c:pt idx="3">
                  <c:v>0.253</c:v>
                </c:pt>
                <c:pt idx="4">
                  <c:v>0.24299999999999999</c:v>
                </c:pt>
                <c:pt idx="5">
                  <c:v>0.24</c:v>
                </c:pt>
                <c:pt idx="6">
                  <c:v>0.24</c:v>
                </c:pt>
                <c:pt idx="7">
                  <c:v>0.23799999999999999</c:v>
                </c:pt>
                <c:pt idx="8">
                  <c:v>0.23899999999999999</c:v>
                </c:pt>
                <c:pt idx="9">
                  <c:v>0.246</c:v>
                </c:pt>
                <c:pt idx="10">
                  <c:v>0.23200000000000001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6F1-47C2-886C-D667AFD1578B}"/>
            </c:ext>
          </c:extLst>
        </c:ser>
        <c:ser>
          <c:idx val="1"/>
          <c:order val="1"/>
          <c:tx>
            <c:strRef>
              <c:f>v0!$F$45</c:f>
              <c:strCache>
                <c:ptCount val="1"/>
                <c:pt idx="0">
                  <c:v>perfect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marker>
            <c:symbol val="diamond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v0!$D$51:$D$61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v0!$F$51:$F$61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6F1-47C2-886C-D667AFD157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v0!$D$3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0.8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v0!$E$1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1912844695254608E-2"/>
          <c:y val="2.2594783307588943E-3"/>
          <c:w val="0.6504368440620939"/>
          <c:h val="0.16825754436197868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'v4'!$F$46</c:f>
              <c:strCache>
                <c:ptCount val="1"/>
                <c:pt idx="0">
                  <c:v>Metal Shells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xVal>
            <c:numRef>
              <c:f>'v4'!$D$51:$D$61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'v4'!$F$51:$F$61</c:f>
              <c:numCache>
                <c:formatCode>General</c:formatCode>
                <c:ptCount val="11"/>
                <c:pt idx="0">
                  <c:v>0.49399999999999999</c:v>
                </c:pt>
                <c:pt idx="1">
                  <c:v>0.35799999999999998</c:v>
                </c:pt>
                <c:pt idx="2">
                  <c:v>0.29699999999999999</c:v>
                </c:pt>
                <c:pt idx="3">
                  <c:v>0.28299999999999997</c:v>
                </c:pt>
                <c:pt idx="4">
                  <c:v>0.28000000000000003</c:v>
                </c:pt>
                <c:pt idx="5">
                  <c:v>0.27300000000000002</c:v>
                </c:pt>
                <c:pt idx="6">
                  <c:v>0.27300000000000002</c:v>
                </c:pt>
                <c:pt idx="7">
                  <c:v>0.28599999999999998</c:v>
                </c:pt>
                <c:pt idx="8">
                  <c:v>0.28699999999999998</c:v>
                </c:pt>
                <c:pt idx="9">
                  <c:v>0.28299999999999997</c:v>
                </c:pt>
                <c:pt idx="10">
                  <c:v>0.254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240-487A-B9E6-738301F21AD9}"/>
            </c:ext>
          </c:extLst>
        </c:ser>
        <c:ser>
          <c:idx val="1"/>
          <c:order val="1"/>
          <c:tx>
            <c:strRef>
              <c:f>v0!$F$45</c:f>
              <c:strCache>
                <c:ptCount val="1"/>
                <c:pt idx="0">
                  <c:v>perfect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marker>
            <c:symbol val="diamond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v0!$D$51:$D$61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v0!$F$51:$F$61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240-487A-B9E6-738301F21A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v0!$D$3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0.8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v0!$E$1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1912844695254608E-2"/>
          <c:y val="2.2594783307588943E-3"/>
          <c:w val="0.6504368440620939"/>
          <c:h val="0.16825754436197868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'v3'!$F$47</c:f>
              <c:strCache>
                <c:ptCount val="1"/>
                <c:pt idx="0">
                  <c:v>Metal Shells </c:v>
                </c:pt>
              </c:strCache>
            </c:strRef>
          </c:tx>
          <c:xVal>
            <c:numRef>
              <c:f>'v3'!$D$51:$D$61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'v3'!$F$51:$F$61</c:f>
              <c:numCache>
                <c:formatCode>General</c:formatCode>
                <c:ptCount val="11"/>
                <c:pt idx="0">
                  <c:v>0.52200000000000002</c:v>
                </c:pt>
                <c:pt idx="1">
                  <c:v>0.38100000000000001</c:v>
                </c:pt>
                <c:pt idx="2">
                  <c:v>0.32500000000000001</c:v>
                </c:pt>
                <c:pt idx="3">
                  <c:v>0.311</c:v>
                </c:pt>
                <c:pt idx="4">
                  <c:v>0.29799999999999999</c:v>
                </c:pt>
                <c:pt idx="5">
                  <c:v>0.30599999999999999</c:v>
                </c:pt>
                <c:pt idx="6">
                  <c:v>0.313</c:v>
                </c:pt>
                <c:pt idx="7">
                  <c:v>0.316</c:v>
                </c:pt>
                <c:pt idx="8">
                  <c:v>0.318</c:v>
                </c:pt>
                <c:pt idx="9">
                  <c:v>0.307</c:v>
                </c:pt>
                <c:pt idx="10">
                  <c:v>0.26700000000000002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FAC-4775-BC37-BC32AFF5EA6F}"/>
            </c:ext>
          </c:extLst>
        </c:ser>
        <c:ser>
          <c:idx val="2"/>
          <c:order val="1"/>
          <c:tx>
            <c:strRef>
              <c:f>'v3'!$U$28</c:f>
              <c:strCache>
                <c:ptCount val="1"/>
                <c:pt idx="0">
                  <c:v>Weingarten [1965]</c:v>
                </c:pt>
              </c:strCache>
            </c:strRef>
          </c:tx>
          <c:spPr>
            <a:ln>
              <a:noFill/>
            </a:ln>
          </c:spPr>
          <c:xVal>
            <c:numRef>
              <c:f>'v3'!$U$30:$U$190</c:f>
              <c:numCache>
                <c:formatCode>General</c:formatCode>
                <c:ptCount val="161"/>
                <c:pt idx="0">
                  <c:v>4769.6960070847281</c:v>
                </c:pt>
                <c:pt idx="1">
                  <c:v>3052.6054445342261</c:v>
                </c:pt>
                <c:pt idx="2">
                  <c:v>3052.6054445342261</c:v>
                </c:pt>
                <c:pt idx="3">
                  <c:v>3052.6054445342261</c:v>
                </c:pt>
                <c:pt idx="4">
                  <c:v>3113.6575534249105</c:v>
                </c:pt>
                <c:pt idx="5">
                  <c:v>3052.6054445342261</c:v>
                </c:pt>
                <c:pt idx="6">
                  <c:v>3052.6054445342261</c:v>
                </c:pt>
                <c:pt idx="7">
                  <c:v>3052.6054445342261</c:v>
                </c:pt>
                <c:pt idx="8">
                  <c:v>3052.6054445342261</c:v>
                </c:pt>
                <c:pt idx="9">
                  <c:v>3052.6054445342261</c:v>
                </c:pt>
                <c:pt idx="10">
                  <c:v>3052.6054445342261</c:v>
                </c:pt>
                <c:pt idx="11">
                  <c:v>3052.6054445342261</c:v>
                </c:pt>
                <c:pt idx="12">
                  <c:v>3052.6054445342261</c:v>
                </c:pt>
                <c:pt idx="13">
                  <c:v>3052.6054445342261</c:v>
                </c:pt>
                <c:pt idx="14">
                  <c:v>3052.6054445342261</c:v>
                </c:pt>
                <c:pt idx="15">
                  <c:v>3052.6054445342261</c:v>
                </c:pt>
                <c:pt idx="16">
                  <c:v>3052.6054445342261</c:v>
                </c:pt>
                <c:pt idx="17">
                  <c:v>3052.6054445342261</c:v>
                </c:pt>
                <c:pt idx="18">
                  <c:v>3052.6054445342261</c:v>
                </c:pt>
                <c:pt idx="19">
                  <c:v>3052.6054445342261</c:v>
                </c:pt>
                <c:pt idx="20">
                  <c:v>3052.6054445342261</c:v>
                </c:pt>
                <c:pt idx="21">
                  <c:v>3052.6054445342261</c:v>
                </c:pt>
                <c:pt idx="22">
                  <c:v>1717.0905625505022</c:v>
                </c:pt>
                <c:pt idx="23">
                  <c:v>763.15136113355652</c:v>
                </c:pt>
                <c:pt idx="24">
                  <c:v>763.15136113355652</c:v>
                </c:pt>
                <c:pt idx="25">
                  <c:v>763.15136113355652</c:v>
                </c:pt>
                <c:pt idx="26">
                  <c:v>763.15136113355652</c:v>
                </c:pt>
                <c:pt idx="27">
                  <c:v>763.15136113355652</c:v>
                </c:pt>
                <c:pt idx="28">
                  <c:v>2289.4540834006698</c:v>
                </c:pt>
                <c:pt idx="29">
                  <c:v>2289.4540834006698</c:v>
                </c:pt>
                <c:pt idx="30">
                  <c:v>560.91625043316401</c:v>
                </c:pt>
                <c:pt idx="31">
                  <c:v>572.36352085016745</c:v>
                </c:pt>
                <c:pt idx="32">
                  <c:v>1526.302722267113</c:v>
                </c:pt>
                <c:pt idx="33">
                  <c:v>1526.302722267113</c:v>
                </c:pt>
                <c:pt idx="34">
                  <c:v>381.57568056677826</c:v>
                </c:pt>
                <c:pt idx="35">
                  <c:v>381.57568056677826</c:v>
                </c:pt>
                <c:pt idx="36">
                  <c:v>763.15136113355652</c:v>
                </c:pt>
                <c:pt idx="37">
                  <c:v>763.15136113355652</c:v>
                </c:pt>
                <c:pt idx="38">
                  <c:v>190.78784028338913</c:v>
                </c:pt>
                <c:pt idx="39">
                  <c:v>190.78784028338913</c:v>
                </c:pt>
                <c:pt idx="40">
                  <c:v>1930.7729436678981</c:v>
                </c:pt>
                <c:pt idx="41">
                  <c:v>508.44959435523202</c:v>
                </c:pt>
                <c:pt idx="42">
                  <c:v>508.44959435523202</c:v>
                </c:pt>
                <c:pt idx="43">
                  <c:v>508.44959435523202</c:v>
                </c:pt>
                <c:pt idx="44">
                  <c:v>508.44959435523202</c:v>
                </c:pt>
                <c:pt idx="45">
                  <c:v>482.69323591697452</c:v>
                </c:pt>
                <c:pt idx="46">
                  <c:v>489.37081032689315</c:v>
                </c:pt>
                <c:pt idx="47">
                  <c:v>465.52233029146947</c:v>
                </c:pt>
                <c:pt idx="48">
                  <c:v>465.52233029146947</c:v>
                </c:pt>
                <c:pt idx="49">
                  <c:v>1469.0663701820963</c:v>
                </c:pt>
                <c:pt idx="50">
                  <c:v>1469.0663701820963</c:v>
                </c:pt>
                <c:pt idx="51">
                  <c:v>1430.9088021254186</c:v>
                </c:pt>
                <c:pt idx="52">
                  <c:v>1430.9088021254186</c:v>
                </c:pt>
                <c:pt idx="53">
                  <c:v>357.72720053135464</c:v>
                </c:pt>
                <c:pt idx="54">
                  <c:v>357.72720053135464</c:v>
                </c:pt>
                <c:pt idx="55">
                  <c:v>349.14174771860212</c:v>
                </c:pt>
                <c:pt idx="56">
                  <c:v>352.95750452426989</c:v>
                </c:pt>
                <c:pt idx="57">
                  <c:v>1018.807067113298</c:v>
                </c:pt>
                <c:pt idx="58">
                  <c:v>1018.807067113298</c:v>
                </c:pt>
                <c:pt idx="59">
                  <c:v>1018.807067113298</c:v>
                </c:pt>
                <c:pt idx="60">
                  <c:v>1018.807067113298</c:v>
                </c:pt>
                <c:pt idx="61">
                  <c:v>976.83374225095235</c:v>
                </c:pt>
                <c:pt idx="62">
                  <c:v>976.83374225095235</c:v>
                </c:pt>
                <c:pt idx="63">
                  <c:v>254.7017667783245</c:v>
                </c:pt>
                <c:pt idx="64">
                  <c:v>254.7017667783245</c:v>
                </c:pt>
                <c:pt idx="65">
                  <c:v>254.7017667783245</c:v>
                </c:pt>
                <c:pt idx="66">
                  <c:v>250.88600997265669</c:v>
                </c:pt>
                <c:pt idx="67">
                  <c:v>238.48480035423643</c:v>
                </c:pt>
                <c:pt idx="68">
                  <c:v>238.48480035423643</c:v>
                </c:pt>
                <c:pt idx="69">
                  <c:v>507.49565515381511</c:v>
                </c:pt>
                <c:pt idx="70">
                  <c:v>507.49565515381511</c:v>
                </c:pt>
                <c:pt idx="71">
                  <c:v>126.87391378845378</c:v>
                </c:pt>
                <c:pt idx="72">
                  <c:v>126.87391378845378</c:v>
                </c:pt>
                <c:pt idx="73">
                  <c:v>778.41438835622762</c:v>
                </c:pt>
                <c:pt idx="74">
                  <c:v>190.78784028338913</c:v>
                </c:pt>
                <c:pt idx="75">
                  <c:v>190.78784028338913</c:v>
                </c:pt>
                <c:pt idx="76">
                  <c:v>190.78784028338913</c:v>
                </c:pt>
                <c:pt idx="77">
                  <c:v>381.57568056677826</c:v>
                </c:pt>
                <c:pt idx="78">
                  <c:v>381.57568056677826</c:v>
                </c:pt>
                <c:pt idx="79">
                  <c:v>381.57568056677826</c:v>
                </c:pt>
                <c:pt idx="80">
                  <c:v>381.57568056677826</c:v>
                </c:pt>
                <c:pt idx="81">
                  <c:v>95.393920141694565</c:v>
                </c:pt>
                <c:pt idx="82">
                  <c:v>95.393920141694565</c:v>
                </c:pt>
                <c:pt idx="83">
                  <c:v>95.393920141694565</c:v>
                </c:pt>
                <c:pt idx="84">
                  <c:v>95.393920141694565</c:v>
                </c:pt>
                <c:pt idx="85">
                  <c:v>2033.7983774209281</c:v>
                </c:pt>
                <c:pt idx="86">
                  <c:v>2033.7983774209281</c:v>
                </c:pt>
                <c:pt idx="87">
                  <c:v>2033.7983774209281</c:v>
                </c:pt>
                <c:pt idx="88">
                  <c:v>2033.7983774209281</c:v>
                </c:pt>
                <c:pt idx="89">
                  <c:v>2033.7983774209281</c:v>
                </c:pt>
                <c:pt idx="90">
                  <c:v>1907.8784028338914</c:v>
                </c:pt>
                <c:pt idx="91">
                  <c:v>1907.8784028338914</c:v>
                </c:pt>
                <c:pt idx="92">
                  <c:v>1907.8784028338914</c:v>
                </c:pt>
                <c:pt idx="93">
                  <c:v>1957.4832413075726</c:v>
                </c:pt>
                <c:pt idx="94">
                  <c:v>1884.9838619998845</c:v>
                </c:pt>
                <c:pt idx="95">
                  <c:v>1884.9838619998845</c:v>
                </c:pt>
                <c:pt idx="96">
                  <c:v>1957.4832413075726</c:v>
                </c:pt>
                <c:pt idx="97">
                  <c:v>1930.7729436678981</c:v>
                </c:pt>
                <c:pt idx="98">
                  <c:v>1930.7729436678981</c:v>
                </c:pt>
                <c:pt idx="99">
                  <c:v>1930.7729436678981</c:v>
                </c:pt>
                <c:pt idx="100">
                  <c:v>1930.7729436678981</c:v>
                </c:pt>
                <c:pt idx="101">
                  <c:v>1930.7729436678981</c:v>
                </c:pt>
                <c:pt idx="102">
                  <c:v>1930.7729436678981</c:v>
                </c:pt>
                <c:pt idx="103">
                  <c:v>1930.7729436678981</c:v>
                </c:pt>
                <c:pt idx="104">
                  <c:v>1930.7729436678981</c:v>
                </c:pt>
                <c:pt idx="105">
                  <c:v>1930.7729436678981</c:v>
                </c:pt>
                <c:pt idx="106">
                  <c:v>1930.7729436678981</c:v>
                </c:pt>
                <c:pt idx="107">
                  <c:v>1930.7729436678981</c:v>
                </c:pt>
                <c:pt idx="108">
                  <c:v>1930.7729436678981</c:v>
                </c:pt>
                <c:pt idx="109">
                  <c:v>1930.7729436678981</c:v>
                </c:pt>
                <c:pt idx="110">
                  <c:v>1526.302722267113</c:v>
                </c:pt>
                <c:pt idx="111">
                  <c:v>1526.302722267113</c:v>
                </c:pt>
                <c:pt idx="112">
                  <c:v>1526.302722267113</c:v>
                </c:pt>
                <c:pt idx="113">
                  <c:v>1526.302722267113</c:v>
                </c:pt>
                <c:pt idx="114">
                  <c:v>1526.302722267113</c:v>
                </c:pt>
                <c:pt idx="115">
                  <c:v>1526.302722267113</c:v>
                </c:pt>
                <c:pt idx="116">
                  <c:v>1591.1705879634653</c:v>
                </c:pt>
                <c:pt idx="117">
                  <c:v>1526.302722267113</c:v>
                </c:pt>
                <c:pt idx="118">
                  <c:v>1526.302722267113</c:v>
                </c:pt>
                <c:pt idx="119">
                  <c:v>1526.302722267113</c:v>
                </c:pt>
                <c:pt idx="120">
                  <c:v>1526.302722267113</c:v>
                </c:pt>
                <c:pt idx="121">
                  <c:v>1526.302722267113</c:v>
                </c:pt>
                <c:pt idx="122">
                  <c:v>1526.302722267113</c:v>
                </c:pt>
                <c:pt idx="123">
                  <c:v>1526.302722267113</c:v>
                </c:pt>
                <c:pt idx="124">
                  <c:v>1526.302722267113</c:v>
                </c:pt>
                <c:pt idx="125">
                  <c:v>1526.302722267113</c:v>
                </c:pt>
                <c:pt idx="126">
                  <c:v>1526.302722267113</c:v>
                </c:pt>
                <c:pt idx="127">
                  <c:v>1526.302722267113</c:v>
                </c:pt>
                <c:pt idx="128">
                  <c:v>1526.302722267113</c:v>
                </c:pt>
                <c:pt idx="129">
                  <c:v>1526.302722267113</c:v>
                </c:pt>
                <c:pt idx="130">
                  <c:v>1526.302722267113</c:v>
                </c:pt>
                <c:pt idx="131">
                  <c:v>1526.302722267113</c:v>
                </c:pt>
                <c:pt idx="132">
                  <c:v>1526.302722267113</c:v>
                </c:pt>
                <c:pt idx="133">
                  <c:v>1526.302722267113</c:v>
                </c:pt>
                <c:pt idx="134">
                  <c:v>1526.302722267113</c:v>
                </c:pt>
                <c:pt idx="135">
                  <c:v>1526.302722267113</c:v>
                </c:pt>
                <c:pt idx="136">
                  <c:v>1526.302722267113</c:v>
                </c:pt>
                <c:pt idx="137">
                  <c:v>1526.302722267113</c:v>
                </c:pt>
                <c:pt idx="138">
                  <c:v>1526.302722267113</c:v>
                </c:pt>
                <c:pt idx="139">
                  <c:v>1526.302722267113</c:v>
                </c:pt>
                <c:pt idx="140">
                  <c:v>1526.302722267113</c:v>
                </c:pt>
                <c:pt idx="141">
                  <c:v>1526.302722267113</c:v>
                </c:pt>
                <c:pt idx="142">
                  <c:v>1232.4894482306938</c:v>
                </c:pt>
                <c:pt idx="143">
                  <c:v>1144.7270417003349</c:v>
                </c:pt>
                <c:pt idx="144">
                  <c:v>286.18176042508372</c:v>
                </c:pt>
                <c:pt idx="145">
                  <c:v>286.18176042508372</c:v>
                </c:pt>
                <c:pt idx="146">
                  <c:v>805.12468599590215</c:v>
                </c:pt>
                <c:pt idx="147">
                  <c:v>3052.6054445342261</c:v>
                </c:pt>
                <c:pt idx="148">
                  <c:v>3052.6054445342261</c:v>
                </c:pt>
                <c:pt idx="149">
                  <c:v>763.15136113355652</c:v>
                </c:pt>
                <c:pt idx="150">
                  <c:v>763.15136113355652</c:v>
                </c:pt>
                <c:pt idx="151">
                  <c:v>1526.302722267113</c:v>
                </c:pt>
                <c:pt idx="152">
                  <c:v>1526.302722267113</c:v>
                </c:pt>
                <c:pt idx="153">
                  <c:v>381.57568056677826</c:v>
                </c:pt>
                <c:pt idx="154">
                  <c:v>381.57568056677826</c:v>
                </c:pt>
                <c:pt idx="155">
                  <c:v>1430.9088021254186</c:v>
                </c:pt>
                <c:pt idx="156">
                  <c:v>1144.7270417003349</c:v>
                </c:pt>
                <c:pt idx="157">
                  <c:v>7154.5440106270926</c:v>
                </c:pt>
                <c:pt idx="158">
                  <c:v>286.18176042508372</c:v>
                </c:pt>
                <c:pt idx="159">
                  <c:v>3800.4937784451117</c:v>
                </c:pt>
                <c:pt idx="160">
                  <c:v>950.12344461127793</c:v>
                </c:pt>
              </c:numCache>
            </c:numRef>
          </c:xVal>
          <c:yVal>
            <c:numRef>
              <c:f>'v3'!$V$30:$V$190</c:f>
              <c:numCache>
                <c:formatCode>General</c:formatCode>
                <c:ptCount val="161"/>
                <c:pt idx="0">
                  <c:v>0.35309999999999997</c:v>
                </c:pt>
                <c:pt idx="1">
                  <c:v>0.30854999999999999</c:v>
                </c:pt>
                <c:pt idx="2">
                  <c:v>0.30854999999999999</c:v>
                </c:pt>
                <c:pt idx="3">
                  <c:v>0.32340000000000002</c:v>
                </c:pt>
                <c:pt idx="4">
                  <c:v>0.28544999999999998</c:v>
                </c:pt>
                <c:pt idx="5">
                  <c:v>0.35199449999999999</c:v>
                </c:pt>
                <c:pt idx="6">
                  <c:v>0.56649999999999445</c:v>
                </c:pt>
                <c:pt idx="7">
                  <c:v>0.44385000000000002</c:v>
                </c:pt>
                <c:pt idx="8">
                  <c:v>0.46529999999999994</c:v>
                </c:pt>
                <c:pt idx="9">
                  <c:v>0.47189999999999993</c:v>
                </c:pt>
                <c:pt idx="10">
                  <c:v>0.43064999999999998</c:v>
                </c:pt>
                <c:pt idx="11">
                  <c:v>0.44055</c:v>
                </c:pt>
                <c:pt idx="12">
                  <c:v>0.3861</c:v>
                </c:pt>
                <c:pt idx="13">
                  <c:v>0.39269999999999994</c:v>
                </c:pt>
                <c:pt idx="14">
                  <c:v>0.39764999999999995</c:v>
                </c:pt>
                <c:pt idx="15">
                  <c:v>0.40754999999999997</c:v>
                </c:pt>
                <c:pt idx="16">
                  <c:v>0.42074999999999996</c:v>
                </c:pt>
                <c:pt idx="17">
                  <c:v>0.56100000000000005</c:v>
                </c:pt>
                <c:pt idx="18">
                  <c:v>0.49169999999999997</c:v>
                </c:pt>
                <c:pt idx="19">
                  <c:v>0.49169999999999997</c:v>
                </c:pt>
                <c:pt idx="20">
                  <c:v>0.43230000000000002</c:v>
                </c:pt>
                <c:pt idx="21">
                  <c:v>0.27389999999999998</c:v>
                </c:pt>
                <c:pt idx="22">
                  <c:v>0.29699999999999999</c:v>
                </c:pt>
                <c:pt idx="23">
                  <c:v>0.26234999999999997</c:v>
                </c:pt>
                <c:pt idx="24">
                  <c:v>0.34979999999999994</c:v>
                </c:pt>
                <c:pt idx="25">
                  <c:v>0.32340000000000002</c:v>
                </c:pt>
                <c:pt idx="26">
                  <c:v>0.34979999999999994</c:v>
                </c:pt>
                <c:pt idx="27">
                  <c:v>0.36629999999999996</c:v>
                </c:pt>
                <c:pt idx="28">
                  <c:v>0.44714999999999999</c:v>
                </c:pt>
                <c:pt idx="29">
                  <c:v>0.45540000000000003</c:v>
                </c:pt>
                <c:pt idx="30">
                  <c:v>0.44385000000000002</c:v>
                </c:pt>
                <c:pt idx="31">
                  <c:v>0.44219999999999998</c:v>
                </c:pt>
                <c:pt idx="32">
                  <c:v>0.50819999999999999</c:v>
                </c:pt>
                <c:pt idx="33">
                  <c:v>0.46694999999999992</c:v>
                </c:pt>
                <c:pt idx="34">
                  <c:v>0.4521</c:v>
                </c:pt>
                <c:pt idx="35">
                  <c:v>0.50654999999999994</c:v>
                </c:pt>
                <c:pt idx="36">
                  <c:v>0.66990000000000005</c:v>
                </c:pt>
                <c:pt idx="37">
                  <c:v>0.5956499999999999</c:v>
                </c:pt>
                <c:pt idx="38">
                  <c:v>0.60389999999999999</c:v>
                </c:pt>
                <c:pt idx="39">
                  <c:v>0.67154999999999987</c:v>
                </c:pt>
                <c:pt idx="40">
                  <c:v>0.44550000000000001</c:v>
                </c:pt>
                <c:pt idx="41">
                  <c:v>0.31019999999999998</c:v>
                </c:pt>
                <c:pt idx="42">
                  <c:v>0.30359999999999998</c:v>
                </c:pt>
                <c:pt idx="43">
                  <c:v>0.42569999999999997</c:v>
                </c:pt>
                <c:pt idx="44">
                  <c:v>0.35309999999999997</c:v>
                </c:pt>
                <c:pt idx="45">
                  <c:v>0.44880000000000003</c:v>
                </c:pt>
                <c:pt idx="46">
                  <c:v>0.58739999999999992</c:v>
                </c:pt>
                <c:pt idx="47">
                  <c:v>0.63524999999999998</c:v>
                </c:pt>
                <c:pt idx="48">
                  <c:v>0.61874999999999991</c:v>
                </c:pt>
                <c:pt idx="49">
                  <c:v>0.53295000000000003</c:v>
                </c:pt>
                <c:pt idx="50">
                  <c:v>0.56430000000000002</c:v>
                </c:pt>
                <c:pt idx="51">
                  <c:v>0.57419999999999993</c:v>
                </c:pt>
                <c:pt idx="52">
                  <c:v>0.56100000000000005</c:v>
                </c:pt>
                <c:pt idx="53">
                  <c:v>0.58244999999999991</c:v>
                </c:pt>
                <c:pt idx="54">
                  <c:v>0.52800000000000002</c:v>
                </c:pt>
                <c:pt idx="55">
                  <c:v>0.59234999999999993</c:v>
                </c:pt>
                <c:pt idx="56">
                  <c:v>0.61380000000000001</c:v>
                </c:pt>
                <c:pt idx="57">
                  <c:v>0.55769999999999997</c:v>
                </c:pt>
                <c:pt idx="58">
                  <c:v>0.64349999999999996</c:v>
                </c:pt>
                <c:pt idx="59">
                  <c:v>0.69299999999999995</c:v>
                </c:pt>
                <c:pt idx="60">
                  <c:v>0.69629999999999992</c:v>
                </c:pt>
                <c:pt idx="61">
                  <c:v>0.49829999999999997</c:v>
                </c:pt>
                <c:pt idx="62">
                  <c:v>0.56264999999999998</c:v>
                </c:pt>
                <c:pt idx="63">
                  <c:v>0.59399999999999997</c:v>
                </c:pt>
                <c:pt idx="64">
                  <c:v>0.6863999999999999</c:v>
                </c:pt>
                <c:pt idx="65">
                  <c:v>0.60885</c:v>
                </c:pt>
                <c:pt idx="66">
                  <c:v>0.63195000000000001</c:v>
                </c:pt>
                <c:pt idx="67">
                  <c:v>0.60554999999999992</c:v>
                </c:pt>
                <c:pt idx="68">
                  <c:v>0.58244999999999991</c:v>
                </c:pt>
                <c:pt idx="69">
                  <c:v>0.72599999999999998</c:v>
                </c:pt>
                <c:pt idx="70">
                  <c:v>0.65010000000000001</c:v>
                </c:pt>
                <c:pt idx="71">
                  <c:v>0.71279999999999999</c:v>
                </c:pt>
                <c:pt idx="72">
                  <c:v>0.80684999999999996</c:v>
                </c:pt>
                <c:pt idx="73">
                  <c:v>0.58079999999999998</c:v>
                </c:pt>
                <c:pt idx="74">
                  <c:v>0.65339999999999998</c:v>
                </c:pt>
                <c:pt idx="75">
                  <c:v>0.76065000000000005</c:v>
                </c:pt>
                <c:pt idx="76">
                  <c:v>0.80024999999999991</c:v>
                </c:pt>
                <c:pt idx="77">
                  <c:v>0.5956499999999999</c:v>
                </c:pt>
                <c:pt idx="78">
                  <c:v>0.62864999999999993</c:v>
                </c:pt>
                <c:pt idx="79">
                  <c:v>0.65669999999999995</c:v>
                </c:pt>
                <c:pt idx="80">
                  <c:v>0.69299999999999995</c:v>
                </c:pt>
                <c:pt idx="81">
                  <c:v>0.68969999999999998</c:v>
                </c:pt>
                <c:pt idx="82">
                  <c:v>0.82499999999999996</c:v>
                </c:pt>
                <c:pt idx="83">
                  <c:v>0.71444999999999992</c:v>
                </c:pt>
                <c:pt idx="84">
                  <c:v>0.81509999999999994</c:v>
                </c:pt>
                <c:pt idx="85">
                  <c:v>0.35969999999999996</c:v>
                </c:pt>
                <c:pt idx="86">
                  <c:v>0.32174999999999998</c:v>
                </c:pt>
                <c:pt idx="87">
                  <c:v>0.35969999999999996</c:v>
                </c:pt>
                <c:pt idx="88">
                  <c:v>0.50324999999999998</c:v>
                </c:pt>
                <c:pt idx="89">
                  <c:v>0.42569999999999997</c:v>
                </c:pt>
                <c:pt idx="90">
                  <c:v>0.51974999999999993</c:v>
                </c:pt>
                <c:pt idx="91">
                  <c:v>0.47684999999999994</c:v>
                </c:pt>
                <c:pt idx="92">
                  <c:v>0.56759999999999988</c:v>
                </c:pt>
                <c:pt idx="93">
                  <c:v>0.43559999999999999</c:v>
                </c:pt>
                <c:pt idx="94">
                  <c:v>0.56430000000000002</c:v>
                </c:pt>
                <c:pt idx="95">
                  <c:v>0.34649999999999997</c:v>
                </c:pt>
                <c:pt idx="96">
                  <c:v>0.34154999999999996</c:v>
                </c:pt>
                <c:pt idx="97">
                  <c:v>0.36135</c:v>
                </c:pt>
                <c:pt idx="98">
                  <c:v>0.46035000000000004</c:v>
                </c:pt>
                <c:pt idx="99">
                  <c:v>0.47189999999999993</c:v>
                </c:pt>
                <c:pt idx="100">
                  <c:v>0.49499999999999994</c:v>
                </c:pt>
                <c:pt idx="101">
                  <c:v>0.49499999999999994</c:v>
                </c:pt>
                <c:pt idx="102">
                  <c:v>0.58409999999999995</c:v>
                </c:pt>
                <c:pt idx="103">
                  <c:v>0.56759999999999988</c:v>
                </c:pt>
                <c:pt idx="104">
                  <c:v>0.61544999999999994</c:v>
                </c:pt>
                <c:pt idx="105">
                  <c:v>0.54615000000000002</c:v>
                </c:pt>
                <c:pt idx="106">
                  <c:v>0.45540000000000003</c:v>
                </c:pt>
                <c:pt idx="107">
                  <c:v>0.47189999999999993</c:v>
                </c:pt>
                <c:pt idx="108">
                  <c:v>0.60059999999999991</c:v>
                </c:pt>
                <c:pt idx="109">
                  <c:v>0.65669999999999995</c:v>
                </c:pt>
                <c:pt idx="110">
                  <c:v>0.41744999999999999</c:v>
                </c:pt>
                <c:pt idx="111">
                  <c:v>0.52800000000000002</c:v>
                </c:pt>
                <c:pt idx="112">
                  <c:v>0.4521</c:v>
                </c:pt>
                <c:pt idx="113">
                  <c:v>0.42404999999999998</c:v>
                </c:pt>
                <c:pt idx="114">
                  <c:v>0.44880000000000003</c:v>
                </c:pt>
                <c:pt idx="115">
                  <c:v>0.58739999999999992</c:v>
                </c:pt>
                <c:pt idx="116">
                  <c:v>0.54779999999999995</c:v>
                </c:pt>
                <c:pt idx="117">
                  <c:v>0.50984999999999991</c:v>
                </c:pt>
                <c:pt idx="118">
                  <c:v>0.47849999999999993</c:v>
                </c:pt>
                <c:pt idx="119">
                  <c:v>0.50819999999999999</c:v>
                </c:pt>
                <c:pt idx="120">
                  <c:v>0.49004999999999993</c:v>
                </c:pt>
                <c:pt idx="121">
                  <c:v>0.47189999999999993</c:v>
                </c:pt>
                <c:pt idx="122">
                  <c:v>0.51315</c:v>
                </c:pt>
                <c:pt idx="123">
                  <c:v>0.49169999999999997</c:v>
                </c:pt>
                <c:pt idx="124">
                  <c:v>0.51315</c:v>
                </c:pt>
                <c:pt idx="125">
                  <c:v>0.47024999999999995</c:v>
                </c:pt>
                <c:pt idx="126">
                  <c:v>0.74414999999999998</c:v>
                </c:pt>
                <c:pt idx="127">
                  <c:v>0.68474999999999997</c:v>
                </c:pt>
                <c:pt idx="128">
                  <c:v>0.60224999999999995</c:v>
                </c:pt>
                <c:pt idx="129">
                  <c:v>0.48179999999999995</c:v>
                </c:pt>
                <c:pt idx="130">
                  <c:v>0.65339999999999998</c:v>
                </c:pt>
                <c:pt idx="131">
                  <c:v>0.54779999999999995</c:v>
                </c:pt>
                <c:pt idx="132">
                  <c:v>0.49664999999999998</c:v>
                </c:pt>
                <c:pt idx="133">
                  <c:v>0.49334999999999996</c:v>
                </c:pt>
                <c:pt idx="134">
                  <c:v>0.73754999999999993</c:v>
                </c:pt>
                <c:pt idx="135">
                  <c:v>0.67484999999999995</c:v>
                </c:pt>
                <c:pt idx="136">
                  <c:v>0.46035000000000004</c:v>
                </c:pt>
                <c:pt idx="137">
                  <c:v>0.44714999999999999</c:v>
                </c:pt>
                <c:pt idx="138">
                  <c:v>0.37619999999999998</c:v>
                </c:pt>
                <c:pt idx="139">
                  <c:v>0.57089999999999996</c:v>
                </c:pt>
                <c:pt idx="140">
                  <c:v>0.56924999999999992</c:v>
                </c:pt>
                <c:pt idx="141">
                  <c:v>0.60719999999999996</c:v>
                </c:pt>
                <c:pt idx="142">
                  <c:v>0.58079999999999998</c:v>
                </c:pt>
                <c:pt idx="143">
                  <c:v>0.53790000000000004</c:v>
                </c:pt>
                <c:pt idx="144">
                  <c:v>0.52469999999999994</c:v>
                </c:pt>
                <c:pt idx="145">
                  <c:v>0.5956499999999999</c:v>
                </c:pt>
                <c:pt idx="146">
                  <c:v>0.60719999999999996</c:v>
                </c:pt>
                <c:pt idx="147">
                  <c:v>0.51149999999999995</c:v>
                </c:pt>
                <c:pt idx="148">
                  <c:v>0.44055</c:v>
                </c:pt>
                <c:pt idx="149">
                  <c:v>0.55274999999999996</c:v>
                </c:pt>
                <c:pt idx="150">
                  <c:v>0.43890000000000001</c:v>
                </c:pt>
                <c:pt idx="151">
                  <c:v>0.59729999999999994</c:v>
                </c:pt>
                <c:pt idx="152">
                  <c:v>0.49169999999999997</c:v>
                </c:pt>
                <c:pt idx="153">
                  <c:v>0.44219999999999998</c:v>
                </c:pt>
                <c:pt idx="154">
                  <c:v>0.57089999999999996</c:v>
                </c:pt>
                <c:pt idx="155">
                  <c:v>0.53459999999999996</c:v>
                </c:pt>
                <c:pt idx="156">
                  <c:v>0.45045000000000002</c:v>
                </c:pt>
                <c:pt idx="157">
                  <c:v>0.46365000000000001</c:v>
                </c:pt>
                <c:pt idx="158">
                  <c:v>0.49994999999999995</c:v>
                </c:pt>
                <c:pt idx="159">
                  <c:v>0.41084999999999999</c:v>
                </c:pt>
                <c:pt idx="160">
                  <c:v>0.42404999999999998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FAC-4775-BC37-BC32AFF5EA6F}"/>
            </c:ext>
          </c:extLst>
        </c:ser>
        <c:ser>
          <c:idx val="1"/>
          <c:order val="2"/>
          <c:tx>
            <c:strRef>
              <c:f>v0!$F$45</c:f>
              <c:strCache>
                <c:ptCount val="1"/>
                <c:pt idx="0">
                  <c:v>perfect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marker>
            <c:symbol val="diamond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v0!$D$51:$D$61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v0!$F$51:$F$61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FAC-4775-BC37-BC32AFF5EA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v0!$D$3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0.8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v0!$E$1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1912844695254608E-2"/>
          <c:y val="2.2594783307588943E-3"/>
          <c:w val="0.6504368440620939"/>
          <c:h val="0.16825754436197868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'v3'!$F$47</c:f>
              <c:strCache>
                <c:ptCount val="1"/>
                <c:pt idx="0">
                  <c:v>Metal Shells 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xVal>
            <c:numRef>
              <c:f>'v3'!$D$51:$D$61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'v3'!$F$51:$F$61</c:f>
              <c:numCache>
                <c:formatCode>General</c:formatCode>
                <c:ptCount val="11"/>
                <c:pt idx="0">
                  <c:v>0.52200000000000002</c:v>
                </c:pt>
                <c:pt idx="1">
                  <c:v>0.38100000000000001</c:v>
                </c:pt>
                <c:pt idx="2">
                  <c:v>0.32500000000000001</c:v>
                </c:pt>
                <c:pt idx="3">
                  <c:v>0.311</c:v>
                </c:pt>
                <c:pt idx="4">
                  <c:v>0.29799999999999999</c:v>
                </c:pt>
                <c:pt idx="5">
                  <c:v>0.30599999999999999</c:v>
                </c:pt>
                <c:pt idx="6">
                  <c:v>0.313</c:v>
                </c:pt>
                <c:pt idx="7">
                  <c:v>0.316</c:v>
                </c:pt>
                <c:pt idx="8">
                  <c:v>0.318</c:v>
                </c:pt>
                <c:pt idx="9">
                  <c:v>0.307</c:v>
                </c:pt>
                <c:pt idx="10">
                  <c:v>0.26700000000000002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361-45D1-A109-6FF5EBBAD8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'v6'!$D$3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'v6'!$E$1</c:f>
              <c:strCache>
                <c:ptCount val="1"/>
                <c:pt idx="0">
                  <c:v>Knockdown Factor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  <c:spPr>
        <a:noFill/>
        <a:ln w="25400">
          <a:noFill/>
        </a:ln>
      </c:spPr>
    </c:plotArea>
    <c:legend>
      <c:legendPos val="t"/>
      <c:layout>
        <c:manualLayout>
          <c:xMode val="edge"/>
          <c:yMode val="edge"/>
          <c:x val="1.1912844695254608E-2"/>
          <c:y val="2.2594783307588943E-3"/>
          <c:w val="0.98643197725284337"/>
          <c:h val="7.1958206181165149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'v2'!$W$2</c:f>
              <c:strCache>
                <c:ptCount val="1"/>
                <c:pt idx="0">
                  <c:v>MGI - V3</c:v>
                </c:pt>
              </c:strCache>
            </c:strRef>
          </c:tx>
          <c:xVal>
            <c:numRef>
              <c:f>'v2'!$V$4:$V$14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'v2'!$W$4:$W$14</c:f>
              <c:numCache>
                <c:formatCode>General</c:formatCode>
                <c:ptCount val="11"/>
                <c:pt idx="0">
                  <c:v>0.53700000000000003</c:v>
                </c:pt>
                <c:pt idx="1">
                  <c:v>0.38800000000000001</c:v>
                </c:pt>
                <c:pt idx="2">
                  <c:v>0.33079999999999998</c:v>
                </c:pt>
                <c:pt idx="3">
                  <c:v>0.32400000000000001</c:v>
                </c:pt>
                <c:pt idx="4">
                  <c:v>0.30599999999999999</c:v>
                </c:pt>
                <c:pt idx="5">
                  <c:v>0.309</c:v>
                </c:pt>
                <c:pt idx="6">
                  <c:v>0.32300000000000001</c:v>
                </c:pt>
                <c:pt idx="7">
                  <c:v>0.33050000000000002</c:v>
                </c:pt>
                <c:pt idx="8">
                  <c:v>0.372</c:v>
                </c:pt>
                <c:pt idx="9">
                  <c:v>0.42799999999999999</c:v>
                </c:pt>
                <c:pt idx="10">
                  <c:v>0.51200000000000001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970-4D57-9414-73B40998EE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5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'v2'!$D$3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'v2'!$E$1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8.1727792441092118E-3"/>
          <c:y val="8.6390636577126419E-3"/>
          <c:w val="0.98643197725284337"/>
          <c:h val="7.1958206181165149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2"/>
          <c:order val="0"/>
          <c:tx>
            <c:strRef>
              <c:f>v0!$F$45</c:f>
              <c:strCache>
                <c:ptCount val="1"/>
                <c:pt idx="0">
                  <c:v>perfect</c:v>
                </c:pt>
              </c:strCache>
            </c:strRef>
          </c:tx>
          <c:xVal>
            <c:numRef>
              <c:f>v0!$D$51:$D$61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v0!$F$51:$F$61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BB3-4FB6-80F6-B9D447B076A2}"/>
            </c:ext>
          </c:extLst>
        </c:ser>
        <c:ser>
          <c:idx val="0"/>
          <c:order val="1"/>
          <c:tx>
            <c:strRef>
              <c:f>'v2'!$F$46</c:f>
              <c:strCache>
                <c:ptCount val="1"/>
                <c:pt idx="0">
                  <c:v>Metal Shells</c:v>
                </c:pt>
              </c:strCache>
            </c:strRef>
          </c:tx>
          <c:xVal>
            <c:numRef>
              <c:f>'v2'!$D$51:$D$61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'v2'!$F$51:$F$61</c:f>
              <c:numCache>
                <c:formatCode>General</c:formatCode>
                <c:ptCount val="11"/>
                <c:pt idx="0">
                  <c:v>0.54600000000000004</c:v>
                </c:pt>
                <c:pt idx="1">
                  <c:v>0.42</c:v>
                </c:pt>
                <c:pt idx="2">
                  <c:v>0.36699999999999999</c:v>
                </c:pt>
                <c:pt idx="3">
                  <c:v>0.35299999999999998</c:v>
                </c:pt>
                <c:pt idx="4">
                  <c:v>0.35099999999999998</c:v>
                </c:pt>
                <c:pt idx="5">
                  <c:v>0.35899999999999999</c:v>
                </c:pt>
                <c:pt idx="6">
                  <c:v>0.36499999999999999</c:v>
                </c:pt>
                <c:pt idx="7">
                  <c:v>0.35699999999999998</c:v>
                </c:pt>
                <c:pt idx="8">
                  <c:v>0.33700000000000002</c:v>
                </c:pt>
                <c:pt idx="9">
                  <c:v>0.32</c:v>
                </c:pt>
                <c:pt idx="10">
                  <c:v>0.28599999999999998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BB3-4FB6-80F6-B9D447B076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'v6'!$D$3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'v6'!$E$1</c:f>
              <c:strCache>
                <c:ptCount val="1"/>
                <c:pt idx="0">
                  <c:v>Knockdown Factor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1912844695254608E-2"/>
          <c:y val="2.2594783307588943E-3"/>
          <c:w val="0.98643197725284337"/>
          <c:h val="7.1958206181165149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2"/>
          <c:order val="0"/>
          <c:tx>
            <c:strRef>
              <c:f>'Exp. Composite Cylinder'!$X$1</c:f>
              <c:strCache>
                <c:ptCount val="1"/>
                <c:pt idx="0">
                  <c:v>all</c:v>
                </c:pt>
              </c:strCache>
            </c:strRef>
          </c:tx>
          <c:spPr>
            <a:ln w="38100">
              <a:noFill/>
            </a:ln>
          </c:spPr>
          <c:marker>
            <c:symbol val="square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'Exp. Composite Cylinder'!$K$1:$K$222</c:f>
              <c:numCache>
                <c:formatCode>General</c:formatCode>
                <c:ptCount val="222"/>
                <c:pt idx="0">
                  <c:v>403.22350120764816</c:v>
                </c:pt>
                <c:pt idx="1">
                  <c:v>8425.6154880801514</c:v>
                </c:pt>
                <c:pt idx="2">
                  <c:v>413.65169520439764</c:v>
                </c:pt>
                <c:pt idx="3">
                  <c:v>8570.8847206332593</c:v>
                </c:pt>
                <c:pt idx="4">
                  <c:v>416.04274546569485</c:v>
                </c:pt>
                <c:pt idx="5">
                  <c:v>811.98355805559845</c:v>
                </c:pt>
                <c:pt idx="6">
                  <c:v>848.07171619140286</c:v>
                </c:pt>
                <c:pt idx="7">
                  <c:v>529.98550349746154</c:v>
                </c:pt>
                <c:pt idx="8">
                  <c:v>1173.609389139443</c:v>
                </c:pt>
                <c:pt idx="9">
                  <c:v>536.69046030879076</c:v>
                </c:pt>
                <c:pt idx="10">
                  <c:v>1186.3660129344371</c:v>
                </c:pt>
                <c:pt idx="11">
                  <c:v>1496.8395482699868</c:v>
                </c:pt>
                <c:pt idx="12">
                  <c:v>1549.1484572149059</c:v>
                </c:pt>
                <c:pt idx="13">
                  <c:v>1864.5189156834988</c:v>
                </c:pt>
                <c:pt idx="14">
                  <c:v>1864.5189156834988</c:v>
                </c:pt>
                <c:pt idx="15">
                  <c:v>2019.274571988972</c:v>
                </c:pt>
                <c:pt idx="16">
                  <c:v>2019.274571988972</c:v>
                </c:pt>
                <c:pt idx="17">
                  <c:v>647.33686276990181</c:v>
                </c:pt>
                <c:pt idx="18">
                  <c:v>845.466859949644</c:v>
                </c:pt>
                <c:pt idx="19">
                  <c:v>849.23260804956487</c:v>
                </c:pt>
                <c:pt idx="20">
                  <c:v>854.63311977220803</c:v>
                </c:pt>
                <c:pt idx="21">
                  <c:v>849.23260804956487</c:v>
                </c:pt>
                <c:pt idx="22">
                  <c:v>864.49901437275298</c:v>
                </c:pt>
                <c:pt idx="23">
                  <c:v>864.49901437275298</c:v>
                </c:pt>
                <c:pt idx="24">
                  <c:v>861.52251554666418</c:v>
                </c:pt>
                <c:pt idx="25">
                  <c:v>861.52251554666418</c:v>
                </c:pt>
                <c:pt idx="26">
                  <c:v>870.78171069813629</c:v>
                </c:pt>
                <c:pt idx="27">
                  <c:v>867.8018341730974</c:v>
                </c:pt>
                <c:pt idx="28">
                  <c:v>867.8018341730974</c:v>
                </c:pt>
                <c:pt idx="29">
                  <c:v>874.17336012150486</c:v>
                </c:pt>
                <c:pt idx="30">
                  <c:v>878.04138383885675</c:v>
                </c:pt>
                <c:pt idx="31">
                  <c:v>851.73142983655885</c:v>
                </c:pt>
                <c:pt idx="32">
                  <c:v>1349.9139642692628</c:v>
                </c:pt>
                <c:pt idx="33">
                  <c:v>1794.1415623614962</c:v>
                </c:pt>
                <c:pt idx="34">
                  <c:v>2564.352691981037</c:v>
                </c:pt>
                <c:pt idx="35">
                  <c:v>2865.0300973659982</c:v>
                </c:pt>
                <c:pt idx="36">
                  <c:v>3158.2994819701453</c:v>
                </c:pt>
                <c:pt idx="37">
                  <c:v>3205.4408649762959</c:v>
                </c:pt>
                <c:pt idx="38">
                  <c:v>3049.1942572291409</c:v>
                </c:pt>
                <c:pt idx="39">
                  <c:v>1702.4007538776975</c:v>
                </c:pt>
                <c:pt idx="40">
                  <c:v>2111.2183859167453</c:v>
                </c:pt>
                <c:pt idx="41">
                  <c:v>5587.5388076129684</c:v>
                </c:pt>
                <c:pt idx="42">
                  <c:v>5935.2590619342473</c:v>
                </c:pt>
                <c:pt idx="43">
                  <c:v>6157.2383411798864</c:v>
                </c:pt>
                <c:pt idx="44">
                  <c:v>858.545281275251</c:v>
                </c:pt>
                <c:pt idx="45">
                  <c:v>858.545281275251</c:v>
                </c:pt>
                <c:pt idx="46">
                  <c:v>858.545281275251</c:v>
                </c:pt>
                <c:pt idx="47">
                  <c:v>858.545281275251</c:v>
                </c:pt>
                <c:pt idx="48">
                  <c:v>858.545281275251</c:v>
                </c:pt>
                <c:pt idx="49">
                  <c:v>858.545281275251</c:v>
                </c:pt>
                <c:pt idx="50">
                  <c:v>858.545281275251</c:v>
                </c:pt>
                <c:pt idx="51">
                  <c:v>858.545281275251</c:v>
                </c:pt>
                <c:pt idx="52">
                  <c:v>858.545281275251</c:v>
                </c:pt>
                <c:pt idx="53">
                  <c:v>858.545281275251</c:v>
                </c:pt>
                <c:pt idx="54">
                  <c:v>858.545281275251</c:v>
                </c:pt>
                <c:pt idx="55">
                  <c:v>858.545281275251</c:v>
                </c:pt>
                <c:pt idx="56">
                  <c:v>858.545281275251</c:v>
                </c:pt>
                <c:pt idx="57">
                  <c:v>3434.181125101004</c:v>
                </c:pt>
                <c:pt idx="58">
                  <c:v>858.545281275251</c:v>
                </c:pt>
                <c:pt idx="59">
                  <c:v>858.545281275251</c:v>
                </c:pt>
                <c:pt idx="60">
                  <c:v>858.545281275251</c:v>
                </c:pt>
                <c:pt idx="61">
                  <c:v>858.545281275251</c:v>
                </c:pt>
                <c:pt idx="62">
                  <c:v>1717.090562550502</c:v>
                </c:pt>
                <c:pt idx="63">
                  <c:v>1717.090562550502</c:v>
                </c:pt>
                <c:pt idx="64">
                  <c:v>1717.090562550502</c:v>
                </c:pt>
                <c:pt idx="65">
                  <c:v>1717.090562550502</c:v>
                </c:pt>
                <c:pt idx="66">
                  <c:v>813.043128536116</c:v>
                </c:pt>
                <c:pt idx="67">
                  <c:v>924.07527292893758</c:v>
                </c:pt>
                <c:pt idx="68">
                  <c:v>953.5046615321329</c:v>
                </c:pt>
                <c:pt idx="69">
                  <c:v>876.09206346085602</c:v>
                </c:pt>
                <c:pt idx="70">
                  <c:v>919.06596349525364</c:v>
                </c:pt>
                <c:pt idx="71">
                  <c:v>973.51752465497043</c:v>
                </c:pt>
                <c:pt idx="72">
                  <c:v>1987.4002190894842</c:v>
                </c:pt>
                <c:pt idx="73">
                  <c:v>1906.6519698726511</c:v>
                </c:pt>
                <c:pt idx="74">
                  <c:v>1054.7239327705788</c:v>
                </c:pt>
                <c:pt idx="75">
                  <c:v>1054.7239327705788</c:v>
                </c:pt>
                <c:pt idx="76">
                  <c:v>1054.7239327705788</c:v>
                </c:pt>
                <c:pt idx="77">
                  <c:v>1054.7239327705788</c:v>
                </c:pt>
                <c:pt idx="78">
                  <c:v>1054.7239327705788</c:v>
                </c:pt>
                <c:pt idx="79">
                  <c:v>1054.7239327705788</c:v>
                </c:pt>
                <c:pt idx="80">
                  <c:v>1054.7239327705788</c:v>
                </c:pt>
                <c:pt idx="81">
                  <c:v>1054.7239327705788</c:v>
                </c:pt>
                <c:pt idx="82">
                  <c:v>1054.7239327705788</c:v>
                </c:pt>
                <c:pt idx="83">
                  <c:v>375.19732602436409</c:v>
                </c:pt>
                <c:pt idx="84">
                  <c:v>424.44458350030948</c:v>
                </c:pt>
                <c:pt idx="85">
                  <c:v>660.1655373127652</c:v>
                </c:pt>
                <c:pt idx="86">
                  <c:v>908.51352515899578</c:v>
                </c:pt>
                <c:pt idx="87">
                  <c:v>518.72903964962211</c:v>
                </c:pt>
                <c:pt idx="88">
                  <c:v>529.10362044261456</c:v>
                </c:pt>
                <c:pt idx="89">
                  <c:v>529.10362044261456</c:v>
                </c:pt>
                <c:pt idx="90">
                  <c:v>529.10362044261456</c:v>
                </c:pt>
                <c:pt idx="91">
                  <c:v>539.90165351287203</c:v>
                </c:pt>
                <c:pt idx="92">
                  <c:v>793.98267612335223</c:v>
                </c:pt>
                <c:pt idx="93">
                  <c:v>793.98267612335223</c:v>
                </c:pt>
                <c:pt idx="94">
                  <c:v>793.98267612335223</c:v>
                </c:pt>
                <c:pt idx="95">
                  <c:v>793.98267612335223</c:v>
                </c:pt>
                <c:pt idx="96">
                  <c:v>793.98267612335223</c:v>
                </c:pt>
                <c:pt idx="97">
                  <c:v>793.98267612335223</c:v>
                </c:pt>
                <c:pt idx="98">
                  <c:v>793.98267612335223</c:v>
                </c:pt>
                <c:pt idx="99">
                  <c:v>1323.304460205587</c:v>
                </c:pt>
                <c:pt idx="100">
                  <c:v>1323.304460205587</c:v>
                </c:pt>
                <c:pt idx="101">
                  <c:v>1323.304460205587</c:v>
                </c:pt>
                <c:pt idx="102">
                  <c:v>792.76540777095079</c:v>
                </c:pt>
                <c:pt idx="103">
                  <c:v>792.76540777095079</c:v>
                </c:pt>
                <c:pt idx="104">
                  <c:v>298.62482266489911</c:v>
                </c:pt>
                <c:pt idx="105">
                  <c:v>299.36435912518863</c:v>
                </c:pt>
                <c:pt idx="106">
                  <c:v>300.10756756393044</c:v>
                </c:pt>
                <c:pt idx="107">
                  <c:v>309.79838086814755</c:v>
                </c:pt>
                <c:pt idx="108">
                  <c:v>594.8982687733818</c:v>
                </c:pt>
                <c:pt idx="109">
                  <c:v>529.84508787272637</c:v>
                </c:pt>
                <c:pt idx="110">
                  <c:v>529.84508787272637</c:v>
                </c:pt>
                <c:pt idx="111">
                  <c:v>529.84508787272637</c:v>
                </c:pt>
                <c:pt idx="112">
                  <c:v>529.84508787272637</c:v>
                </c:pt>
                <c:pt idx="113">
                  <c:v>602.09669076446187</c:v>
                </c:pt>
                <c:pt idx="114">
                  <c:v>602.09669076446187</c:v>
                </c:pt>
                <c:pt idx="115">
                  <c:v>602.09669076446187</c:v>
                </c:pt>
                <c:pt idx="116">
                  <c:v>602.09669076446187</c:v>
                </c:pt>
                <c:pt idx="117">
                  <c:v>602.09669076446187</c:v>
                </c:pt>
                <c:pt idx="118">
                  <c:v>602.09669076446187</c:v>
                </c:pt>
                <c:pt idx="119">
                  <c:v>602.09669076446187</c:v>
                </c:pt>
                <c:pt idx="120">
                  <c:v>602.09669076446187</c:v>
                </c:pt>
                <c:pt idx="121">
                  <c:v>662.30635984090804</c:v>
                </c:pt>
                <c:pt idx="122">
                  <c:v>662.30635984090804</c:v>
                </c:pt>
                <c:pt idx="123">
                  <c:v>662.30635984090804</c:v>
                </c:pt>
                <c:pt idx="124">
                  <c:v>662.30635984090804</c:v>
                </c:pt>
                <c:pt idx="125">
                  <c:v>793.98267612335223</c:v>
                </c:pt>
                <c:pt idx="126">
                  <c:v>674.32054269761056</c:v>
                </c:pt>
                <c:pt idx="127">
                  <c:v>793.98267612335223</c:v>
                </c:pt>
                <c:pt idx="128">
                  <c:v>793.98267612335223</c:v>
                </c:pt>
                <c:pt idx="129">
                  <c:v>793.98267612335223</c:v>
                </c:pt>
                <c:pt idx="130">
                  <c:v>793.98267612335223</c:v>
                </c:pt>
                <c:pt idx="131">
                  <c:v>793.98267612335223</c:v>
                </c:pt>
                <c:pt idx="132">
                  <c:v>793.98267612335223</c:v>
                </c:pt>
                <c:pt idx="133">
                  <c:v>602.09669076446187</c:v>
                </c:pt>
                <c:pt idx="134">
                  <c:v>602.09669076446187</c:v>
                </c:pt>
                <c:pt idx="135">
                  <c:v>662.30635984090804</c:v>
                </c:pt>
                <c:pt idx="136">
                  <c:v>662.30635984090804</c:v>
                </c:pt>
                <c:pt idx="137">
                  <c:v>594.97263105697846</c:v>
                </c:pt>
                <c:pt idx="138">
                  <c:v>594.97263105697846</c:v>
                </c:pt>
                <c:pt idx="139">
                  <c:v>594.97263105697846</c:v>
                </c:pt>
                <c:pt idx="140">
                  <c:v>1984.9566903083805</c:v>
                </c:pt>
                <c:pt idx="141">
                  <c:v>1984.9566903083805</c:v>
                </c:pt>
                <c:pt idx="142">
                  <c:v>1984.9566903083805</c:v>
                </c:pt>
                <c:pt idx="143">
                  <c:v>1984.9566903083805</c:v>
                </c:pt>
                <c:pt idx="144">
                  <c:v>1984.9566903083805</c:v>
                </c:pt>
                <c:pt idx="145">
                  <c:v>1984.9566903083805</c:v>
                </c:pt>
                <c:pt idx="146">
                  <c:v>1925.4555010115255</c:v>
                </c:pt>
                <c:pt idx="147">
                  <c:v>1949.0028303142005</c:v>
                </c:pt>
                <c:pt idx="148">
                  <c:v>1960.4852806610372</c:v>
                </c:pt>
                <c:pt idx="149">
                  <c:v>1964.9985527644917</c:v>
                </c:pt>
                <c:pt idx="150">
                  <c:v>1993.8543598821004</c:v>
                </c:pt>
                <c:pt idx="151">
                  <c:v>1993.5356873508529</c:v>
                </c:pt>
                <c:pt idx="152">
                  <c:v>1993.2967497934396</c:v>
                </c:pt>
                <c:pt idx="153">
                  <c:v>2036.3767053221761</c:v>
                </c:pt>
                <c:pt idx="154">
                  <c:v>2058.1210767898651</c:v>
                </c:pt>
                <c:pt idx="155">
                  <c:v>2066.3894872925098</c:v>
                </c:pt>
                <c:pt idx="156">
                  <c:v>967.29435023678298</c:v>
                </c:pt>
                <c:pt idx="157">
                  <c:v>967.29435023678298</c:v>
                </c:pt>
                <c:pt idx="158">
                  <c:v>967.29435023678298</c:v>
                </c:pt>
                <c:pt idx="159">
                  <c:v>967.29435023678298</c:v>
                </c:pt>
                <c:pt idx="160">
                  <c:v>1233.5420707977746</c:v>
                </c:pt>
                <c:pt idx="161">
                  <c:v>1233.5420707977746</c:v>
                </c:pt>
                <c:pt idx="162">
                  <c:v>1233.5420707977746</c:v>
                </c:pt>
                <c:pt idx="163">
                  <c:v>2063.5612805051369</c:v>
                </c:pt>
                <c:pt idx="164">
                  <c:v>2063.5612805051369</c:v>
                </c:pt>
                <c:pt idx="165">
                  <c:v>2063.5612805051369</c:v>
                </c:pt>
                <c:pt idx="166">
                  <c:v>826.74730789468617</c:v>
                </c:pt>
                <c:pt idx="167">
                  <c:v>826.74730789468617</c:v>
                </c:pt>
                <c:pt idx="168">
                  <c:v>826.74730789468617</c:v>
                </c:pt>
                <c:pt idx="169">
                  <c:v>826.74730789468617</c:v>
                </c:pt>
                <c:pt idx="170">
                  <c:v>1102.3297438595816</c:v>
                </c:pt>
                <c:pt idx="171">
                  <c:v>1102.3297438595816</c:v>
                </c:pt>
                <c:pt idx="172">
                  <c:v>1102.3297438595816</c:v>
                </c:pt>
                <c:pt idx="173">
                  <c:v>1102.3297438595816</c:v>
                </c:pt>
                <c:pt idx="174">
                  <c:v>1102.3297438595816</c:v>
                </c:pt>
                <c:pt idx="175">
                  <c:v>1102.3297438595816</c:v>
                </c:pt>
                <c:pt idx="176">
                  <c:v>1552.7195001525054</c:v>
                </c:pt>
                <c:pt idx="177">
                  <c:v>1552.7195001525054</c:v>
                </c:pt>
                <c:pt idx="178">
                  <c:v>1653.4946157893723</c:v>
                </c:pt>
                <c:pt idx="179">
                  <c:v>1653.4946157893723</c:v>
                </c:pt>
                <c:pt idx="180">
                  <c:v>495.90462871680512</c:v>
                </c:pt>
                <c:pt idx="181">
                  <c:v>495.90462871680512</c:v>
                </c:pt>
                <c:pt idx="182">
                  <c:v>495.90462871680512</c:v>
                </c:pt>
                <c:pt idx="183">
                  <c:v>495.90462871680512</c:v>
                </c:pt>
                <c:pt idx="184">
                  <c:v>495.90462871680512</c:v>
                </c:pt>
                <c:pt idx="185">
                  <c:v>495.90462871680512</c:v>
                </c:pt>
                <c:pt idx="186">
                  <c:v>495.90462871680512</c:v>
                </c:pt>
                <c:pt idx="187">
                  <c:v>495.90462871680512</c:v>
                </c:pt>
                <c:pt idx="188">
                  <c:v>495.90462871680512</c:v>
                </c:pt>
                <c:pt idx="189">
                  <c:v>495.90462871680512</c:v>
                </c:pt>
                <c:pt idx="190">
                  <c:v>495.90462871680512</c:v>
                </c:pt>
                <c:pt idx="191">
                  <c:v>2035.0702963561507</c:v>
                </c:pt>
                <c:pt idx="192">
                  <c:v>2035.0702963561507</c:v>
                </c:pt>
                <c:pt idx="193">
                  <c:v>1823.9755285218846</c:v>
                </c:pt>
                <c:pt idx="194">
                  <c:v>1823.9755285218846</c:v>
                </c:pt>
                <c:pt idx="195">
                  <c:v>2056.7232549229452</c:v>
                </c:pt>
                <c:pt idx="196">
                  <c:v>2293.2144871566497</c:v>
                </c:pt>
                <c:pt idx="197">
                  <c:v>2484.4147263775458</c:v>
                </c:pt>
                <c:pt idx="198">
                  <c:v>4229.8952775549988</c:v>
                </c:pt>
                <c:pt idx="199">
                  <c:v>3406.925719346234</c:v>
                </c:pt>
                <c:pt idx="200">
                  <c:v>3406.925719346234</c:v>
                </c:pt>
                <c:pt idx="201">
                  <c:v>471.71415902330244</c:v>
                </c:pt>
                <c:pt idx="202">
                  <c:v>471.71415902330244</c:v>
                </c:pt>
                <c:pt idx="203">
                  <c:v>483.50701299888499</c:v>
                </c:pt>
                <c:pt idx="204">
                  <c:v>483.50701299888499</c:v>
                </c:pt>
                <c:pt idx="205">
                  <c:v>495.90462871680512</c:v>
                </c:pt>
                <c:pt idx="206">
                  <c:v>495.90462871680512</c:v>
                </c:pt>
                <c:pt idx="207">
                  <c:v>537.2300144432055</c:v>
                </c:pt>
                <c:pt idx="208">
                  <c:v>537.2300144432055</c:v>
                </c:pt>
                <c:pt idx="209">
                  <c:v>537.2300144432055</c:v>
                </c:pt>
                <c:pt idx="210">
                  <c:v>544.79663436494081</c:v>
                </c:pt>
                <c:pt idx="211">
                  <c:v>552.57944342729718</c:v>
                </c:pt>
                <c:pt idx="212">
                  <c:v>552.57944342729718</c:v>
                </c:pt>
                <c:pt idx="213">
                  <c:v>3275.4940960398999</c:v>
                </c:pt>
                <c:pt idx="214">
                  <c:v>827.11491452336327</c:v>
                </c:pt>
                <c:pt idx="215">
                  <c:v>2234.3054663434041</c:v>
                </c:pt>
                <c:pt idx="216">
                  <c:v>2078.4236896217717</c:v>
                </c:pt>
                <c:pt idx="217">
                  <c:v>2054.5337621548547</c:v>
                </c:pt>
                <c:pt idx="218">
                  <c:v>2127.9099679460996</c:v>
                </c:pt>
                <c:pt idx="219">
                  <c:v>2127.9099679460996</c:v>
                </c:pt>
                <c:pt idx="220">
                  <c:v>2102.8757330290864</c:v>
                </c:pt>
                <c:pt idx="221">
                  <c:v>2031.186787584913</c:v>
                </c:pt>
              </c:numCache>
            </c:numRef>
          </c:xVal>
          <c:yVal>
            <c:numRef>
              <c:f>'Exp. Composite Cylinder'!$V$1:$V$222</c:f>
              <c:numCache>
                <c:formatCode>General</c:formatCode>
                <c:ptCount val="222"/>
                <c:pt idx="0">
                  <c:v>0.71800064473047964</c:v>
                </c:pt>
                <c:pt idx="1">
                  <c:v>0.75815344822147679</c:v>
                </c:pt>
                <c:pt idx="2">
                  <c:v>0.83169365315022725</c:v>
                </c:pt>
                <c:pt idx="3">
                  <c:v>0.72209638753409944</c:v>
                </c:pt>
                <c:pt idx="4">
                  <c:v>0.73372750069657278</c:v>
                </c:pt>
                <c:pt idx="5">
                  <c:v>0.63203223055771129</c:v>
                </c:pt>
                <c:pt idx="6">
                  <c:v>0.62313782348830182</c:v>
                </c:pt>
                <c:pt idx="7">
                  <c:v>0.62872850919992351</c:v>
                </c:pt>
                <c:pt idx="8">
                  <c:v>0.44303945953578289</c:v>
                </c:pt>
                <c:pt idx="9">
                  <c:v>0.80487135899548423</c:v>
                </c:pt>
                <c:pt idx="10">
                  <c:v>0.42191608047414941</c:v>
                </c:pt>
                <c:pt idx="11">
                  <c:v>0.36295158828232899</c:v>
                </c:pt>
                <c:pt idx="12">
                  <c:v>0.71618318805687808</c:v>
                </c:pt>
                <c:pt idx="13">
                  <c:v>0.5553823054045115</c:v>
                </c:pt>
                <c:pt idx="14">
                  <c:v>0.52584654165988221</c:v>
                </c:pt>
                <c:pt idx="15">
                  <c:v>0.47104608485157334</c:v>
                </c:pt>
                <c:pt idx="16">
                  <c:v>0.55764888406433633</c:v>
                </c:pt>
                <c:pt idx="17">
                  <c:v>0.63582953842694101</c:v>
                </c:pt>
                <c:pt idx="18">
                  <c:v>0.65912155377685977</c:v>
                </c:pt>
                <c:pt idx="19">
                  <c:v>0.67646573080099093</c:v>
                </c:pt>
                <c:pt idx="20">
                  <c:v>0.65402132420692383</c:v>
                </c:pt>
                <c:pt idx="21">
                  <c:v>0.70516666199433709</c:v>
                </c:pt>
                <c:pt idx="22">
                  <c:v>0.61224506400520717</c:v>
                </c:pt>
                <c:pt idx="23">
                  <c:v>1.2311845210004719</c:v>
                </c:pt>
                <c:pt idx="24">
                  <c:v>0.77165500067303805</c:v>
                </c:pt>
                <c:pt idx="25">
                  <c:v>1.307680701588948</c:v>
                </c:pt>
                <c:pt idx="26">
                  <c:v>0.80304253337472831</c:v>
                </c:pt>
                <c:pt idx="27">
                  <c:v>0.70490161582807809</c:v>
                </c:pt>
                <c:pt idx="28">
                  <c:v>0.70238637658047609</c:v>
                </c:pt>
                <c:pt idx="29">
                  <c:v>0.75497445949156572</c:v>
                </c:pt>
                <c:pt idx="30">
                  <c:v>0.74870637785800243</c:v>
                </c:pt>
                <c:pt idx="31">
                  <c:v>0.8578662893693082</c:v>
                </c:pt>
                <c:pt idx="32">
                  <c:v>0.72346274768071928</c:v>
                </c:pt>
                <c:pt idx="33">
                  <c:v>0.40417638625836444</c:v>
                </c:pt>
                <c:pt idx="34">
                  <c:v>0.34874336338690703</c:v>
                </c:pt>
                <c:pt idx="35">
                  <c:v>0.35903067781695269</c:v>
                </c:pt>
                <c:pt idx="36">
                  <c:v>0.56914387940259625</c:v>
                </c:pt>
                <c:pt idx="37">
                  <c:v>0.63506488039965825</c:v>
                </c:pt>
                <c:pt idx="38">
                  <c:v>0.42013770570629511</c:v>
                </c:pt>
                <c:pt idx="39">
                  <c:v>0.49634251283195713</c:v>
                </c:pt>
                <c:pt idx="40">
                  <c:v>0.43621489535745889</c:v>
                </c:pt>
                <c:pt idx="41">
                  <c:v>1.1327302327887323</c:v>
                </c:pt>
                <c:pt idx="42">
                  <c:v>1.1745281471364835</c:v>
                </c:pt>
                <c:pt idx="43">
                  <c:v>1.3246510330013668</c:v>
                </c:pt>
                <c:pt idx="44">
                  <c:v>0.90181218587985346</c:v>
                </c:pt>
                <c:pt idx="45">
                  <c:v>0.86351931330472098</c:v>
                </c:pt>
                <c:pt idx="46">
                  <c:v>1.2886461178306672</c:v>
                </c:pt>
                <c:pt idx="47">
                  <c:v>0.76221407260069618</c:v>
                </c:pt>
                <c:pt idx="48">
                  <c:v>0.59200049957848067</c:v>
                </c:pt>
                <c:pt idx="49">
                  <c:v>0.59200049957848067</c:v>
                </c:pt>
                <c:pt idx="50">
                  <c:v>0.85386736322739809</c:v>
                </c:pt>
                <c:pt idx="51">
                  <c:v>0.85386736322739809</c:v>
                </c:pt>
                <c:pt idx="52">
                  <c:v>0.72546869663688818</c:v>
                </c:pt>
                <c:pt idx="53">
                  <c:v>0.70326964211888632</c:v>
                </c:pt>
                <c:pt idx="54">
                  <c:v>0.71441410673521111</c:v>
                </c:pt>
                <c:pt idx="55">
                  <c:v>0.67010587241385511</c:v>
                </c:pt>
                <c:pt idx="56">
                  <c:v>0.70326964211888632</c:v>
                </c:pt>
                <c:pt idx="57">
                  <c:v>0.70620831565932329</c:v>
                </c:pt>
                <c:pt idx="58">
                  <c:v>0.93696146438243089</c:v>
                </c:pt>
                <c:pt idx="59">
                  <c:v>0.95477386934673369</c:v>
                </c:pt>
                <c:pt idx="60">
                  <c:v>0.86238250919493253</c:v>
                </c:pt>
                <c:pt idx="61">
                  <c:v>0.84358398038414384</c:v>
                </c:pt>
                <c:pt idx="62">
                  <c:v>0.7474052692992692</c:v>
                </c:pt>
                <c:pt idx="63">
                  <c:v>0.80654979303627949</c:v>
                </c:pt>
                <c:pt idx="64">
                  <c:v>0.68283390724595205</c:v>
                </c:pt>
                <c:pt idx="65">
                  <c:v>0.62291382633632641</c:v>
                </c:pt>
                <c:pt idx="66">
                  <c:v>0.61717533299180327</c:v>
                </c:pt>
                <c:pt idx="67">
                  <c:v>0.94893093896265168</c:v>
                </c:pt>
                <c:pt idx="68">
                  <c:v>0.86996247066368793</c:v>
                </c:pt>
                <c:pt idx="69">
                  <c:v>0.85382278951279067</c:v>
                </c:pt>
                <c:pt idx="70">
                  <c:v>0.77802981077755706</c:v>
                </c:pt>
                <c:pt idx="71">
                  <c:v>1.068792480831066</c:v>
                </c:pt>
                <c:pt idx="72">
                  <c:v>0.86318977227327209</c:v>
                </c:pt>
                <c:pt idx="73">
                  <c:v>1.1442555240419496</c:v>
                </c:pt>
                <c:pt idx="74">
                  <c:v>0.73256794218186017</c:v>
                </c:pt>
                <c:pt idx="75">
                  <c:v>0.75500586756325827</c:v>
                </c:pt>
                <c:pt idx="76">
                  <c:v>0.73256794218186028</c:v>
                </c:pt>
                <c:pt idx="77">
                  <c:v>0.69230258011797352</c:v>
                </c:pt>
                <c:pt idx="78">
                  <c:v>0.73019703713495743</c:v>
                </c:pt>
                <c:pt idx="79">
                  <c:v>0.62525854078023291</c:v>
                </c:pt>
                <c:pt idx="80">
                  <c:v>0.8229617045649209</c:v>
                </c:pt>
                <c:pt idx="81">
                  <c:v>0.85177162725136413</c:v>
                </c:pt>
                <c:pt idx="82">
                  <c:v>0.80041480854944358</c:v>
                </c:pt>
                <c:pt idx="83">
                  <c:v>0.76799136508333787</c:v>
                </c:pt>
                <c:pt idx="84">
                  <c:v>0.80988464252008907</c:v>
                </c:pt>
                <c:pt idx="85">
                  <c:v>0.87929759109767469</c:v>
                </c:pt>
                <c:pt idx="86">
                  <c:v>0.9341123468956779</c:v>
                </c:pt>
                <c:pt idx="87">
                  <c:v>0.82090484197372937</c:v>
                </c:pt>
                <c:pt idx="88">
                  <c:v>0.65400242615738247</c:v>
                </c:pt>
                <c:pt idx="89">
                  <c:v>0.94234625429604446</c:v>
                </c:pt>
                <c:pt idx="90">
                  <c:v>0.98851616735504</c:v>
                </c:pt>
                <c:pt idx="91">
                  <c:v>0.75317355694024801</c:v>
                </c:pt>
                <c:pt idx="92">
                  <c:v>0.8021954823728098</c:v>
                </c:pt>
                <c:pt idx="93">
                  <c:v>0.93597341234884279</c:v>
                </c:pt>
                <c:pt idx="94">
                  <c:v>0.99028560050065428</c:v>
                </c:pt>
                <c:pt idx="95">
                  <c:v>0.94244690424367084</c:v>
                </c:pt>
                <c:pt idx="96">
                  <c:v>0.78002955457040324</c:v>
                </c:pt>
                <c:pt idx="97">
                  <c:v>0.90905426106587117</c:v>
                </c:pt>
                <c:pt idx="98">
                  <c:v>0.81036297434146898</c:v>
                </c:pt>
                <c:pt idx="99">
                  <c:v>1.0236629330168385</c:v>
                </c:pt>
                <c:pt idx="100">
                  <c:v>0.97094179953484461</c:v>
                </c:pt>
                <c:pt idx="101">
                  <c:v>0.96307287438058176</c:v>
                </c:pt>
                <c:pt idx="102">
                  <c:v>0.84398462099142002</c:v>
                </c:pt>
                <c:pt idx="103">
                  <c:v>0.8482191195124158</c:v>
                </c:pt>
                <c:pt idx="104">
                  <c:v>0.72828437307034299</c:v>
                </c:pt>
                <c:pt idx="105">
                  <c:v>0.57604773838820778</c:v>
                </c:pt>
                <c:pt idx="106">
                  <c:v>0.83467734766497093</c:v>
                </c:pt>
                <c:pt idx="107">
                  <c:v>0.89431245846245</c:v>
                </c:pt>
                <c:pt idx="108">
                  <c:v>0.70945295728773405</c:v>
                </c:pt>
                <c:pt idx="109">
                  <c:v>1.1086628586925202</c:v>
                </c:pt>
                <c:pt idx="110">
                  <c:v>1.0505036808533479</c:v>
                </c:pt>
                <c:pt idx="111">
                  <c:v>1.1884498707353885</c:v>
                </c:pt>
                <c:pt idx="112">
                  <c:v>1.1607887382877295</c:v>
                </c:pt>
                <c:pt idx="113">
                  <c:v>0.69206441979351396</c:v>
                </c:pt>
                <c:pt idx="114">
                  <c:v>0.60695999583665272</c:v>
                </c:pt>
                <c:pt idx="115">
                  <c:v>0.62320505686572003</c:v>
                </c:pt>
                <c:pt idx="116">
                  <c:v>0.65933810783870228</c:v>
                </c:pt>
                <c:pt idx="117">
                  <c:v>0.99868764224130768</c:v>
                </c:pt>
                <c:pt idx="118">
                  <c:v>0.96727411665033136</c:v>
                </c:pt>
                <c:pt idx="119">
                  <c:v>0.85093110952373041</c:v>
                </c:pt>
                <c:pt idx="120">
                  <c:v>0.93552834858880007</c:v>
                </c:pt>
                <c:pt idx="121">
                  <c:v>0.80060709385005613</c:v>
                </c:pt>
                <c:pt idx="122">
                  <c:v>0.7722483263337353</c:v>
                </c:pt>
                <c:pt idx="123">
                  <c:v>0.74972511138079612</c:v>
                </c:pt>
                <c:pt idx="124">
                  <c:v>0.81074631242007866</c:v>
                </c:pt>
                <c:pt idx="125">
                  <c:v>0.94244690424367084</c:v>
                </c:pt>
                <c:pt idx="126">
                  <c:v>0.77897163095648014</c:v>
                </c:pt>
                <c:pt idx="127">
                  <c:v>0.77798154082520266</c:v>
                </c:pt>
                <c:pt idx="128">
                  <c:v>0.85931939794923162</c:v>
                </c:pt>
                <c:pt idx="129">
                  <c:v>0.88787904648119698</c:v>
                </c:pt>
                <c:pt idx="130">
                  <c:v>0.74955908289241624</c:v>
                </c:pt>
                <c:pt idx="131">
                  <c:v>0.93122631621381924</c:v>
                </c:pt>
                <c:pt idx="132">
                  <c:v>0.85399966393531745</c:v>
                </c:pt>
                <c:pt idx="133">
                  <c:v>0.56125124600178544</c:v>
                </c:pt>
                <c:pt idx="134">
                  <c:v>0.81357874977158329</c:v>
                </c:pt>
                <c:pt idx="135">
                  <c:v>0.62314441348912641</c:v>
                </c:pt>
                <c:pt idx="136">
                  <c:v>0.68139798170667143</c:v>
                </c:pt>
                <c:pt idx="137">
                  <c:v>0.92741965739497123</c:v>
                </c:pt>
                <c:pt idx="138">
                  <c:v>0.83609578595947875</c:v>
                </c:pt>
                <c:pt idx="139">
                  <c:v>0.80246880905371143</c:v>
                </c:pt>
                <c:pt idx="140">
                  <c:v>0.63946496142676956</c:v>
                </c:pt>
                <c:pt idx="141">
                  <c:v>0.64239828693790146</c:v>
                </c:pt>
                <c:pt idx="142">
                  <c:v>0.88730643155872047</c:v>
                </c:pt>
                <c:pt idx="143">
                  <c:v>0.65891635539513993</c:v>
                </c:pt>
                <c:pt idx="144">
                  <c:v>0.70088555000629538</c:v>
                </c:pt>
                <c:pt idx="145">
                  <c:v>0.80269290523045056</c:v>
                </c:pt>
                <c:pt idx="146">
                  <c:v>0.60616948108607505</c:v>
                </c:pt>
                <c:pt idx="147">
                  <c:v>0.61871699327131868</c:v>
                </c:pt>
                <c:pt idx="148">
                  <c:v>0.64306009757143623</c:v>
                </c:pt>
                <c:pt idx="149">
                  <c:v>0.60665362035225046</c:v>
                </c:pt>
                <c:pt idx="150">
                  <c:v>0.70109563706671896</c:v>
                </c:pt>
                <c:pt idx="151">
                  <c:v>0.6284673578033062</c:v>
                </c:pt>
                <c:pt idx="152">
                  <c:v>0.597366209022135</c:v>
                </c:pt>
                <c:pt idx="153">
                  <c:v>0.75233549067267991</c:v>
                </c:pt>
                <c:pt idx="154">
                  <c:v>0.71601532567049808</c:v>
                </c:pt>
                <c:pt idx="155">
                  <c:v>0.75487311511585142</c:v>
                </c:pt>
                <c:pt idx="156">
                  <c:v>0.45591357155950823</c:v>
                </c:pt>
                <c:pt idx="157">
                  <c:v>0.60168912321812151</c:v>
                </c:pt>
                <c:pt idx="158">
                  <c:v>0.59014493439220395</c:v>
                </c:pt>
                <c:pt idx="159">
                  <c:v>0.58068369295906241</c:v>
                </c:pt>
                <c:pt idx="160">
                  <c:v>0.52685950413223137</c:v>
                </c:pt>
                <c:pt idx="161">
                  <c:v>0.53390308039068368</c:v>
                </c:pt>
                <c:pt idx="162">
                  <c:v>0.50596356123215624</c:v>
                </c:pt>
                <c:pt idx="163">
                  <c:v>0.65157371617890669</c:v>
                </c:pt>
                <c:pt idx="164">
                  <c:v>0.60867349105891344</c:v>
                </c:pt>
                <c:pt idx="165">
                  <c:v>0.61207152869218029</c:v>
                </c:pt>
                <c:pt idx="166">
                  <c:v>1.1452525012852455</c:v>
                </c:pt>
                <c:pt idx="167">
                  <c:v>1.0618104164195041</c:v>
                </c:pt>
                <c:pt idx="168">
                  <c:v>0.83442084865741295</c:v>
                </c:pt>
                <c:pt idx="169">
                  <c:v>1.0072369201566023</c:v>
                </c:pt>
                <c:pt idx="170">
                  <c:v>0.45497769000073146</c:v>
                </c:pt>
                <c:pt idx="171">
                  <c:v>0.46375539463097065</c:v>
                </c:pt>
                <c:pt idx="172">
                  <c:v>0.53251408090117769</c:v>
                </c:pt>
                <c:pt idx="173">
                  <c:v>0.48990381911243602</c:v>
                </c:pt>
                <c:pt idx="174">
                  <c:v>0.47809213116598231</c:v>
                </c:pt>
                <c:pt idx="175">
                  <c:v>0.54165026154451879</c:v>
                </c:pt>
                <c:pt idx="176">
                  <c:v>0.62901187142184445</c:v>
                </c:pt>
                <c:pt idx="177">
                  <c:v>0.63545564945847477</c:v>
                </c:pt>
                <c:pt idx="178">
                  <c:v>0.37129000069616874</c:v>
                </c:pt>
                <c:pt idx="179">
                  <c:v>0.56621725106165732</c:v>
                </c:pt>
                <c:pt idx="180">
                  <c:v>0.85834462108790188</c:v>
                </c:pt>
                <c:pt idx="181">
                  <c:v>0.81842161545590641</c:v>
                </c:pt>
                <c:pt idx="182">
                  <c:v>0.88543523205247021</c:v>
                </c:pt>
                <c:pt idx="183">
                  <c:v>0.882583588793042</c:v>
                </c:pt>
                <c:pt idx="184">
                  <c:v>0.8611962643473301</c:v>
                </c:pt>
                <c:pt idx="185">
                  <c:v>0.83838311827190415</c:v>
                </c:pt>
                <c:pt idx="186">
                  <c:v>0.87973194553361378</c:v>
                </c:pt>
                <c:pt idx="187">
                  <c:v>0.86262208597704426</c:v>
                </c:pt>
                <c:pt idx="188">
                  <c:v>0.80131175589933701</c:v>
                </c:pt>
                <c:pt idx="189">
                  <c:v>0.82269908034504879</c:v>
                </c:pt>
                <c:pt idx="190">
                  <c:v>0.78990518286162403</c:v>
                </c:pt>
                <c:pt idx="191">
                  <c:v>0.70554403798568854</c:v>
                </c:pt>
                <c:pt idx="192">
                  <c:v>0.64981386120956774</c:v>
                </c:pt>
                <c:pt idx="193">
                  <c:v>0.59917207054150412</c:v>
                </c:pt>
                <c:pt idx="194">
                  <c:v>0.60300064607212078</c:v>
                </c:pt>
                <c:pt idx="195">
                  <c:v>0.73091480397057773</c:v>
                </c:pt>
                <c:pt idx="196">
                  <c:v>0.88782389732759326</c:v>
                </c:pt>
                <c:pt idx="197">
                  <c:v>0.95439001643202914</c:v>
                </c:pt>
                <c:pt idx="198">
                  <c:v>0.5263381298017743</c:v>
                </c:pt>
                <c:pt idx="199">
                  <c:v>0.43883937434043485</c:v>
                </c:pt>
                <c:pt idx="200">
                  <c:v>0.48063360046809533</c:v>
                </c:pt>
                <c:pt idx="201">
                  <c:v>0.78847458434000217</c:v>
                </c:pt>
                <c:pt idx="202">
                  <c:v>0.77642034515349878</c:v>
                </c:pt>
                <c:pt idx="203">
                  <c:v>0.7162330208532619</c:v>
                </c:pt>
                <c:pt idx="204">
                  <c:v>0.76609431796441541</c:v>
                </c:pt>
                <c:pt idx="205">
                  <c:v>0.82709175125652901</c:v>
                </c:pt>
                <c:pt idx="206">
                  <c:v>0.7656203804080024</c:v>
                </c:pt>
                <c:pt idx="207">
                  <c:v>0.89299191374663078</c:v>
                </c:pt>
                <c:pt idx="208">
                  <c:v>0.86469002695417785</c:v>
                </c:pt>
                <c:pt idx="209">
                  <c:v>0.85566037735849054</c:v>
                </c:pt>
                <c:pt idx="210">
                  <c:v>0.74870689066914142</c:v>
                </c:pt>
                <c:pt idx="211">
                  <c:v>0.78325418158015681</c:v>
                </c:pt>
                <c:pt idx="212">
                  <c:v>0.71737949667841172</c:v>
                </c:pt>
                <c:pt idx="213">
                  <c:v>0.77702464522756798</c:v>
                </c:pt>
                <c:pt idx="214">
                  <c:v>0.93868493720256518</c:v>
                </c:pt>
                <c:pt idx="215">
                  <c:v>0.62353123620704054</c:v>
                </c:pt>
                <c:pt idx="216">
                  <c:v>0.54702425071248861</c:v>
                </c:pt>
                <c:pt idx="217">
                  <c:v>0.54719139332859312</c:v>
                </c:pt>
                <c:pt idx="218">
                  <c:v>0.61660104425233242</c:v>
                </c:pt>
                <c:pt idx="219">
                  <c:v>0.59830522982110756</c:v>
                </c:pt>
                <c:pt idx="220">
                  <c:v>0.62445839409887349</c:v>
                </c:pt>
                <c:pt idx="221">
                  <c:v>0.6107689814439673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1DD-42D8-BB10-056938695CC2}"/>
            </c:ext>
          </c:extLst>
        </c:ser>
        <c:ser>
          <c:idx val="3"/>
          <c:order val="1"/>
          <c:tx>
            <c:strRef>
              <c:f>'v1'!$F$21</c:f>
              <c:strCache>
                <c:ptCount val="1"/>
                <c:pt idx="0">
                  <c:v>Composite Shells </c:v>
                </c:pt>
              </c:strCache>
            </c:strRef>
          </c:tx>
          <c:spPr>
            <a:ln w="19050"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'v1'!$D$25:$D$35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'v1'!$F$25:$F$35</c:f>
              <c:numCache>
                <c:formatCode>General</c:formatCode>
                <c:ptCount val="11"/>
                <c:pt idx="0">
                  <c:v>0.65</c:v>
                </c:pt>
                <c:pt idx="1">
                  <c:v>0.56000000000000005</c:v>
                </c:pt>
                <c:pt idx="2">
                  <c:v>0.53700000000000003</c:v>
                </c:pt>
                <c:pt idx="3">
                  <c:v>0.49199999999999999</c:v>
                </c:pt>
                <c:pt idx="4">
                  <c:v>0.46700000000000003</c:v>
                </c:pt>
                <c:pt idx="5">
                  <c:v>0.434</c:v>
                </c:pt>
                <c:pt idx="6">
                  <c:v>0.40200000000000002</c:v>
                </c:pt>
                <c:pt idx="7">
                  <c:v>0.38700000000000001</c:v>
                </c:pt>
                <c:pt idx="8">
                  <c:v>0.35399999999999998</c:v>
                </c:pt>
                <c:pt idx="9">
                  <c:v>0.32500000000000001</c:v>
                </c:pt>
                <c:pt idx="10">
                  <c:v>0.28899999999999998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1DD-42D8-BB10-056938695CC2}"/>
            </c:ext>
          </c:extLst>
        </c:ser>
        <c:ser>
          <c:idx val="0"/>
          <c:order val="2"/>
          <c:tx>
            <c:strRef>
              <c:f>'v2'!$F$21</c:f>
              <c:strCache>
                <c:ptCount val="1"/>
                <c:pt idx="0">
                  <c:v>Composite Shells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'v2'!$D$25:$D$35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'v2'!$F$25:$F$35</c:f>
              <c:numCache>
                <c:formatCode>General</c:formatCode>
                <c:ptCount val="11"/>
                <c:pt idx="0">
                  <c:v>0.58299999999999996</c:v>
                </c:pt>
                <c:pt idx="1">
                  <c:v>0.5</c:v>
                </c:pt>
                <c:pt idx="2">
                  <c:v>0.44400000000000001</c:v>
                </c:pt>
                <c:pt idx="3">
                  <c:v>0.42399999999999999</c:v>
                </c:pt>
                <c:pt idx="4">
                  <c:v>0.40699999999999997</c:v>
                </c:pt>
                <c:pt idx="5">
                  <c:v>0.38300000000000001</c:v>
                </c:pt>
                <c:pt idx="6">
                  <c:v>0.372</c:v>
                </c:pt>
                <c:pt idx="7">
                  <c:v>0.35699999999999998</c:v>
                </c:pt>
                <c:pt idx="8">
                  <c:v>0.33600000000000002</c:v>
                </c:pt>
                <c:pt idx="9">
                  <c:v>0.315</c:v>
                </c:pt>
                <c:pt idx="10">
                  <c:v>0.28599999999999998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1DD-42D8-BB10-056938695CC2}"/>
            </c:ext>
          </c:extLst>
        </c:ser>
        <c:ser>
          <c:idx val="1"/>
          <c:order val="3"/>
          <c:tx>
            <c:strRef>
              <c:f>'v2'!$J$25</c:f>
              <c:strCache>
                <c:ptCount val="1"/>
                <c:pt idx="0">
                  <c:v>v0</c:v>
                </c:pt>
              </c:strCache>
            </c:strRef>
          </c:tx>
          <c:spPr>
            <a:ln w="38100">
              <a:solidFill>
                <a:schemeClr val="tx1">
                  <a:lumMod val="25000"/>
                  <a:lumOff val="75000"/>
                </a:schemeClr>
              </a:solidFill>
            </a:ln>
          </c:spPr>
          <c:marker>
            <c:symbol val="none"/>
          </c:marker>
          <c:xVal>
            <c:numRef>
              <c:f>'v2'!$D$25:$D$35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'v2'!$I$25:$I$35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1DD-42D8-BB10-056938695C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21154272"/>
        <c:axId val="1221155232"/>
      </c:scatterChart>
      <c:valAx>
        <c:axId val="1221154272"/>
        <c:scaling>
          <c:orientation val="minMax"/>
          <c:max val="3000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21155232"/>
        <c:crosses val="autoZero"/>
        <c:crossBetween val="midCat"/>
      </c:valAx>
      <c:valAx>
        <c:axId val="1221155232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21154272"/>
        <c:crosses val="autoZero"/>
        <c:crossBetween val="midCat"/>
      </c:valAx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2"/>
          <c:order val="0"/>
          <c:tx>
            <c:strRef>
              <c:f>'v2'!$F$21</c:f>
              <c:strCache>
                <c:ptCount val="1"/>
                <c:pt idx="0">
                  <c:v>Composite Shells</c:v>
                </c:pt>
              </c:strCache>
            </c:strRef>
          </c:tx>
          <c:xVal>
            <c:numRef>
              <c:f>'v2'!$D$25:$D$35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'v2'!$F$25:$F$35</c:f>
              <c:numCache>
                <c:formatCode>General</c:formatCode>
                <c:ptCount val="11"/>
                <c:pt idx="0">
                  <c:v>0.58299999999999996</c:v>
                </c:pt>
                <c:pt idx="1">
                  <c:v>0.5</c:v>
                </c:pt>
                <c:pt idx="2">
                  <c:v>0.44400000000000001</c:v>
                </c:pt>
                <c:pt idx="3">
                  <c:v>0.42399999999999999</c:v>
                </c:pt>
                <c:pt idx="4">
                  <c:v>0.40699999999999997</c:v>
                </c:pt>
                <c:pt idx="5">
                  <c:v>0.38300000000000001</c:v>
                </c:pt>
                <c:pt idx="6">
                  <c:v>0.372</c:v>
                </c:pt>
                <c:pt idx="7">
                  <c:v>0.35699999999999998</c:v>
                </c:pt>
                <c:pt idx="8">
                  <c:v>0.33600000000000002</c:v>
                </c:pt>
                <c:pt idx="9">
                  <c:v>0.315</c:v>
                </c:pt>
                <c:pt idx="10">
                  <c:v>0.28599999999999998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4D4-4219-8C8E-9BC1CB9A8004}"/>
            </c:ext>
          </c:extLst>
        </c:ser>
        <c:ser>
          <c:idx val="1"/>
          <c:order val="1"/>
          <c:tx>
            <c:strRef>
              <c:f>'v2'!$F$46</c:f>
              <c:strCache>
                <c:ptCount val="1"/>
                <c:pt idx="0">
                  <c:v>Metal Shells</c:v>
                </c:pt>
              </c:strCache>
            </c:strRef>
          </c:tx>
          <c:xVal>
            <c:numRef>
              <c:f>'v2'!$D$51:$D$61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'v2'!$F$51:$F$61</c:f>
              <c:numCache>
                <c:formatCode>General</c:formatCode>
                <c:ptCount val="11"/>
                <c:pt idx="0">
                  <c:v>0.54600000000000004</c:v>
                </c:pt>
                <c:pt idx="1">
                  <c:v>0.42</c:v>
                </c:pt>
                <c:pt idx="2">
                  <c:v>0.36699999999999999</c:v>
                </c:pt>
                <c:pt idx="3">
                  <c:v>0.35299999999999998</c:v>
                </c:pt>
                <c:pt idx="4">
                  <c:v>0.35099999999999998</c:v>
                </c:pt>
                <c:pt idx="5">
                  <c:v>0.35899999999999999</c:v>
                </c:pt>
                <c:pt idx="6">
                  <c:v>0.36499999999999999</c:v>
                </c:pt>
                <c:pt idx="7">
                  <c:v>0.35699999999999998</c:v>
                </c:pt>
                <c:pt idx="8">
                  <c:v>0.33700000000000002</c:v>
                </c:pt>
                <c:pt idx="9">
                  <c:v>0.32</c:v>
                </c:pt>
                <c:pt idx="10">
                  <c:v>0.28599999999999998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4D4-4219-8C8E-9BC1CB9A80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3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'v2'!$D$3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'v2'!$E$1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3.9963335578845072E-2"/>
          <c:y val="2.2594783307588943E-3"/>
          <c:w val="0.95849646423930546"/>
          <c:h val="5.7680744452397993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'v1'!$F$46</c:f>
              <c:strCache>
                <c:ptCount val="1"/>
                <c:pt idx="0">
                  <c:v>Metal Shells</c:v>
                </c:pt>
              </c:strCache>
            </c:strRef>
          </c:tx>
          <c:xVal>
            <c:numRef>
              <c:f>'v1'!$D$51:$D$61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'v1'!$F$51:$F$61</c:f>
              <c:numCache>
                <c:formatCode>General</c:formatCode>
                <c:ptCount val="11"/>
                <c:pt idx="0">
                  <c:v>0.622</c:v>
                </c:pt>
                <c:pt idx="1">
                  <c:v>0.47799999999999998</c:v>
                </c:pt>
                <c:pt idx="2">
                  <c:v>0.437</c:v>
                </c:pt>
                <c:pt idx="3">
                  <c:v>0.437</c:v>
                </c:pt>
                <c:pt idx="4">
                  <c:v>0.45500000000000002</c:v>
                </c:pt>
                <c:pt idx="5">
                  <c:v>0.42499999999999999</c:v>
                </c:pt>
                <c:pt idx="6">
                  <c:v>0.40400000000000003</c:v>
                </c:pt>
                <c:pt idx="7">
                  <c:v>0.38800000000000001</c:v>
                </c:pt>
                <c:pt idx="8">
                  <c:v>0.36599999999999999</c:v>
                </c:pt>
                <c:pt idx="9">
                  <c:v>0.33100000000000002</c:v>
                </c:pt>
                <c:pt idx="10">
                  <c:v>0.29799999999999999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933-496F-9F78-0BDCC9D5CB98}"/>
            </c:ext>
          </c:extLst>
        </c:ser>
        <c:ser>
          <c:idx val="2"/>
          <c:order val="1"/>
          <c:tx>
            <c:strRef>
              <c:f>v0!$F$45</c:f>
              <c:strCache>
                <c:ptCount val="1"/>
                <c:pt idx="0">
                  <c:v>perfect</c:v>
                </c:pt>
              </c:strCache>
            </c:strRef>
          </c:tx>
          <c:xVal>
            <c:numRef>
              <c:f>v0!$D$51:$D$61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v0!$F$51:$F$61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933-496F-9F78-0BDCC9D5CB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496625815852567E-2"/>
          <c:y val="2.2594783307588943E-3"/>
          <c:w val="0.98187403477946278"/>
          <c:h val="5.7680744452397993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'v1'!$F$18</c:f>
              <c:strCache>
                <c:ptCount val="1"/>
                <c:pt idx="0">
                  <c:v>perfect</c:v>
                </c:pt>
              </c:strCache>
            </c:strRef>
          </c:tx>
          <c:marker>
            <c:symbol val="diamond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'v1'!$D$51:$D$61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'v1'!$I$25:$I$35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7C5-4B75-A1DF-D9FF618EE899}"/>
            </c:ext>
          </c:extLst>
        </c:ser>
        <c:ser>
          <c:idx val="0"/>
          <c:order val="1"/>
          <c:tx>
            <c:strRef>
              <c:f>'v1'!$U$28</c:f>
              <c:strCache>
                <c:ptCount val="1"/>
                <c:pt idx="0">
                  <c:v>Weingarten [1965]</c:v>
                </c:pt>
              </c:strCache>
            </c:strRef>
          </c:tx>
          <c:spPr>
            <a:ln>
              <a:noFill/>
            </a:ln>
          </c:spPr>
          <c:marker>
            <c:symbol val="diamond"/>
            <c:size val="9"/>
          </c:marker>
          <c:xVal>
            <c:numRef>
              <c:f>'v1'!$U$30:$U$190</c:f>
              <c:numCache>
                <c:formatCode>General</c:formatCode>
                <c:ptCount val="161"/>
                <c:pt idx="0">
                  <c:v>4769.6960070847281</c:v>
                </c:pt>
                <c:pt idx="1">
                  <c:v>3052.6054445342261</c:v>
                </c:pt>
                <c:pt idx="2">
                  <c:v>3052.6054445342261</c:v>
                </c:pt>
                <c:pt idx="3">
                  <c:v>3052.6054445342261</c:v>
                </c:pt>
                <c:pt idx="4">
                  <c:v>3113.6575534249105</c:v>
                </c:pt>
                <c:pt idx="5">
                  <c:v>3052.6054445342261</c:v>
                </c:pt>
                <c:pt idx="6">
                  <c:v>3052.6054445342261</c:v>
                </c:pt>
                <c:pt idx="7">
                  <c:v>3052.6054445342261</c:v>
                </c:pt>
                <c:pt idx="8">
                  <c:v>3052.6054445342261</c:v>
                </c:pt>
                <c:pt idx="9">
                  <c:v>3052.6054445342261</c:v>
                </c:pt>
                <c:pt idx="10">
                  <c:v>3052.6054445342261</c:v>
                </c:pt>
                <c:pt idx="11">
                  <c:v>3052.6054445342261</c:v>
                </c:pt>
                <c:pt idx="12">
                  <c:v>3052.6054445342261</c:v>
                </c:pt>
                <c:pt idx="13">
                  <c:v>3052.6054445342261</c:v>
                </c:pt>
                <c:pt idx="14">
                  <c:v>3052.6054445342261</c:v>
                </c:pt>
                <c:pt idx="15">
                  <c:v>3052.6054445342261</c:v>
                </c:pt>
                <c:pt idx="16">
                  <c:v>3052.6054445342261</c:v>
                </c:pt>
                <c:pt idx="17">
                  <c:v>3052.6054445342261</c:v>
                </c:pt>
                <c:pt idx="18">
                  <c:v>3052.6054445342261</c:v>
                </c:pt>
                <c:pt idx="19">
                  <c:v>3052.6054445342261</c:v>
                </c:pt>
                <c:pt idx="20">
                  <c:v>3052.6054445342261</c:v>
                </c:pt>
                <c:pt idx="21">
                  <c:v>3052.6054445342261</c:v>
                </c:pt>
                <c:pt idx="22">
                  <c:v>1717.0905625505022</c:v>
                </c:pt>
                <c:pt idx="23">
                  <c:v>763.15136113355652</c:v>
                </c:pt>
                <c:pt idx="24">
                  <c:v>763.15136113355652</c:v>
                </c:pt>
                <c:pt idx="25">
                  <c:v>763.15136113355652</c:v>
                </c:pt>
                <c:pt idx="26">
                  <c:v>763.15136113355652</c:v>
                </c:pt>
                <c:pt idx="27">
                  <c:v>763.15136113355652</c:v>
                </c:pt>
                <c:pt idx="28">
                  <c:v>2289.4540834006698</c:v>
                </c:pt>
                <c:pt idx="29">
                  <c:v>2289.4540834006698</c:v>
                </c:pt>
                <c:pt idx="30">
                  <c:v>560.91625043316401</c:v>
                </c:pt>
                <c:pt idx="31">
                  <c:v>572.36352085016745</c:v>
                </c:pt>
                <c:pt idx="32">
                  <c:v>1526.302722267113</c:v>
                </c:pt>
                <c:pt idx="33">
                  <c:v>1526.302722267113</c:v>
                </c:pt>
                <c:pt idx="34">
                  <c:v>381.57568056677826</c:v>
                </c:pt>
                <c:pt idx="35">
                  <c:v>381.57568056677826</c:v>
                </c:pt>
                <c:pt idx="36">
                  <c:v>763.15136113355652</c:v>
                </c:pt>
                <c:pt idx="37">
                  <c:v>763.15136113355652</c:v>
                </c:pt>
                <c:pt idx="38">
                  <c:v>190.78784028338913</c:v>
                </c:pt>
                <c:pt idx="39">
                  <c:v>190.78784028338913</c:v>
                </c:pt>
                <c:pt idx="40">
                  <c:v>1930.7729436678981</c:v>
                </c:pt>
                <c:pt idx="41">
                  <c:v>508.44959435523202</c:v>
                </c:pt>
                <c:pt idx="42">
                  <c:v>508.44959435523202</c:v>
                </c:pt>
                <c:pt idx="43">
                  <c:v>508.44959435523202</c:v>
                </c:pt>
                <c:pt idx="44">
                  <c:v>508.44959435523202</c:v>
                </c:pt>
                <c:pt idx="45">
                  <c:v>482.69323591697452</c:v>
                </c:pt>
                <c:pt idx="46">
                  <c:v>489.37081032689315</c:v>
                </c:pt>
                <c:pt idx="47">
                  <c:v>465.52233029146947</c:v>
                </c:pt>
                <c:pt idx="48">
                  <c:v>465.52233029146947</c:v>
                </c:pt>
                <c:pt idx="49">
                  <c:v>1469.0663701820963</c:v>
                </c:pt>
                <c:pt idx="50">
                  <c:v>1469.0663701820963</c:v>
                </c:pt>
                <c:pt idx="51">
                  <c:v>1430.9088021254186</c:v>
                </c:pt>
                <c:pt idx="52">
                  <c:v>1430.9088021254186</c:v>
                </c:pt>
                <c:pt idx="53">
                  <c:v>357.72720053135464</c:v>
                </c:pt>
                <c:pt idx="54">
                  <c:v>357.72720053135464</c:v>
                </c:pt>
                <c:pt idx="55">
                  <c:v>349.14174771860212</c:v>
                </c:pt>
                <c:pt idx="56">
                  <c:v>352.95750452426989</c:v>
                </c:pt>
                <c:pt idx="57">
                  <c:v>1018.807067113298</c:v>
                </c:pt>
                <c:pt idx="58">
                  <c:v>1018.807067113298</c:v>
                </c:pt>
                <c:pt idx="59">
                  <c:v>1018.807067113298</c:v>
                </c:pt>
                <c:pt idx="60">
                  <c:v>1018.807067113298</c:v>
                </c:pt>
                <c:pt idx="61">
                  <c:v>976.83374225095235</c:v>
                </c:pt>
                <c:pt idx="62">
                  <c:v>976.83374225095235</c:v>
                </c:pt>
                <c:pt idx="63">
                  <c:v>254.7017667783245</c:v>
                </c:pt>
                <c:pt idx="64">
                  <c:v>254.7017667783245</c:v>
                </c:pt>
                <c:pt idx="65">
                  <c:v>254.7017667783245</c:v>
                </c:pt>
                <c:pt idx="66">
                  <c:v>250.88600997265669</c:v>
                </c:pt>
                <c:pt idx="67">
                  <c:v>238.48480035423643</c:v>
                </c:pt>
                <c:pt idx="68">
                  <c:v>238.48480035423643</c:v>
                </c:pt>
                <c:pt idx="69">
                  <c:v>507.49565515381511</c:v>
                </c:pt>
                <c:pt idx="70">
                  <c:v>507.49565515381511</c:v>
                </c:pt>
                <c:pt idx="71">
                  <c:v>126.87391378845378</c:v>
                </c:pt>
                <c:pt idx="72">
                  <c:v>126.87391378845378</c:v>
                </c:pt>
                <c:pt idx="73">
                  <c:v>778.41438835622762</c:v>
                </c:pt>
                <c:pt idx="74">
                  <c:v>190.78784028338913</c:v>
                </c:pt>
                <c:pt idx="75">
                  <c:v>190.78784028338913</c:v>
                </c:pt>
                <c:pt idx="76">
                  <c:v>190.78784028338913</c:v>
                </c:pt>
                <c:pt idx="77">
                  <c:v>381.57568056677826</c:v>
                </c:pt>
                <c:pt idx="78">
                  <c:v>381.57568056677826</c:v>
                </c:pt>
                <c:pt idx="79">
                  <c:v>381.57568056677826</c:v>
                </c:pt>
                <c:pt idx="80">
                  <c:v>381.57568056677826</c:v>
                </c:pt>
                <c:pt idx="81">
                  <c:v>95.393920141694565</c:v>
                </c:pt>
                <c:pt idx="82">
                  <c:v>95.393920141694565</c:v>
                </c:pt>
                <c:pt idx="83">
                  <c:v>95.393920141694565</c:v>
                </c:pt>
                <c:pt idx="84">
                  <c:v>95.393920141694565</c:v>
                </c:pt>
                <c:pt idx="85">
                  <c:v>2033.7983774209281</c:v>
                </c:pt>
                <c:pt idx="86">
                  <c:v>2033.7983774209281</c:v>
                </c:pt>
                <c:pt idx="87">
                  <c:v>2033.7983774209281</c:v>
                </c:pt>
                <c:pt idx="88">
                  <c:v>2033.7983774209281</c:v>
                </c:pt>
                <c:pt idx="89">
                  <c:v>2033.7983774209281</c:v>
                </c:pt>
                <c:pt idx="90">
                  <c:v>1907.8784028338914</c:v>
                </c:pt>
                <c:pt idx="91">
                  <c:v>1907.8784028338914</c:v>
                </c:pt>
                <c:pt idx="92">
                  <c:v>1907.8784028338914</c:v>
                </c:pt>
                <c:pt idx="93">
                  <c:v>1957.4832413075726</c:v>
                </c:pt>
                <c:pt idx="94">
                  <c:v>1884.9838619998845</c:v>
                </c:pt>
                <c:pt idx="95">
                  <c:v>1884.9838619998845</c:v>
                </c:pt>
                <c:pt idx="96">
                  <c:v>1957.4832413075726</c:v>
                </c:pt>
                <c:pt idx="97">
                  <c:v>1930.7729436678981</c:v>
                </c:pt>
                <c:pt idx="98">
                  <c:v>1930.7729436678981</c:v>
                </c:pt>
                <c:pt idx="99">
                  <c:v>1930.7729436678981</c:v>
                </c:pt>
                <c:pt idx="100">
                  <c:v>1930.7729436678981</c:v>
                </c:pt>
                <c:pt idx="101">
                  <c:v>1930.7729436678981</c:v>
                </c:pt>
                <c:pt idx="102">
                  <c:v>1930.7729436678981</c:v>
                </c:pt>
                <c:pt idx="103">
                  <c:v>1930.7729436678981</c:v>
                </c:pt>
                <c:pt idx="104">
                  <c:v>1930.7729436678981</c:v>
                </c:pt>
                <c:pt idx="105">
                  <c:v>1930.7729436678981</c:v>
                </c:pt>
                <c:pt idx="106">
                  <c:v>1930.7729436678981</c:v>
                </c:pt>
                <c:pt idx="107">
                  <c:v>1930.7729436678981</c:v>
                </c:pt>
                <c:pt idx="108">
                  <c:v>1930.7729436678981</c:v>
                </c:pt>
                <c:pt idx="109">
                  <c:v>1930.7729436678981</c:v>
                </c:pt>
                <c:pt idx="110">
                  <c:v>1526.302722267113</c:v>
                </c:pt>
                <c:pt idx="111">
                  <c:v>1526.302722267113</c:v>
                </c:pt>
                <c:pt idx="112">
                  <c:v>1526.302722267113</c:v>
                </c:pt>
                <c:pt idx="113">
                  <c:v>1526.302722267113</c:v>
                </c:pt>
                <c:pt idx="114">
                  <c:v>1526.302722267113</c:v>
                </c:pt>
                <c:pt idx="115">
                  <c:v>1526.302722267113</c:v>
                </c:pt>
                <c:pt idx="116">
                  <c:v>1591.1705879634653</c:v>
                </c:pt>
                <c:pt idx="117">
                  <c:v>1526.302722267113</c:v>
                </c:pt>
                <c:pt idx="118">
                  <c:v>1526.302722267113</c:v>
                </c:pt>
                <c:pt idx="119">
                  <c:v>1526.302722267113</c:v>
                </c:pt>
                <c:pt idx="120">
                  <c:v>1526.302722267113</c:v>
                </c:pt>
                <c:pt idx="121">
                  <c:v>1526.302722267113</c:v>
                </c:pt>
                <c:pt idx="122">
                  <c:v>1526.302722267113</c:v>
                </c:pt>
                <c:pt idx="123">
                  <c:v>1526.302722267113</c:v>
                </c:pt>
                <c:pt idx="124">
                  <c:v>1526.302722267113</c:v>
                </c:pt>
                <c:pt idx="125">
                  <c:v>1526.302722267113</c:v>
                </c:pt>
                <c:pt idx="126">
                  <c:v>1526.302722267113</c:v>
                </c:pt>
                <c:pt idx="127">
                  <c:v>1526.302722267113</c:v>
                </c:pt>
                <c:pt idx="128">
                  <c:v>1526.302722267113</c:v>
                </c:pt>
                <c:pt idx="129">
                  <c:v>1526.302722267113</c:v>
                </c:pt>
                <c:pt idx="130">
                  <c:v>1526.302722267113</c:v>
                </c:pt>
                <c:pt idx="131">
                  <c:v>1526.302722267113</c:v>
                </c:pt>
                <c:pt idx="132">
                  <c:v>1526.302722267113</c:v>
                </c:pt>
                <c:pt idx="133">
                  <c:v>1526.302722267113</c:v>
                </c:pt>
                <c:pt idx="134">
                  <c:v>1526.302722267113</c:v>
                </c:pt>
                <c:pt idx="135">
                  <c:v>1526.302722267113</c:v>
                </c:pt>
                <c:pt idx="136">
                  <c:v>1526.302722267113</c:v>
                </c:pt>
                <c:pt idx="137">
                  <c:v>1526.302722267113</c:v>
                </c:pt>
                <c:pt idx="138">
                  <c:v>1526.302722267113</c:v>
                </c:pt>
                <c:pt idx="139">
                  <c:v>1526.302722267113</c:v>
                </c:pt>
                <c:pt idx="140">
                  <c:v>1526.302722267113</c:v>
                </c:pt>
                <c:pt idx="141">
                  <c:v>1526.302722267113</c:v>
                </c:pt>
                <c:pt idx="142">
                  <c:v>1232.4894482306938</c:v>
                </c:pt>
                <c:pt idx="143">
                  <c:v>1144.7270417003349</c:v>
                </c:pt>
                <c:pt idx="144">
                  <c:v>286.18176042508372</c:v>
                </c:pt>
                <c:pt idx="145">
                  <c:v>286.18176042508372</c:v>
                </c:pt>
                <c:pt idx="146">
                  <c:v>805.12468599590215</c:v>
                </c:pt>
                <c:pt idx="147">
                  <c:v>3052.6054445342261</c:v>
                </c:pt>
                <c:pt idx="148">
                  <c:v>3052.6054445342261</c:v>
                </c:pt>
                <c:pt idx="149">
                  <c:v>763.15136113355652</c:v>
                </c:pt>
                <c:pt idx="150">
                  <c:v>763.15136113355652</c:v>
                </c:pt>
                <c:pt idx="151">
                  <c:v>1526.302722267113</c:v>
                </c:pt>
                <c:pt idx="152">
                  <c:v>1526.302722267113</c:v>
                </c:pt>
                <c:pt idx="153">
                  <c:v>381.57568056677826</c:v>
                </c:pt>
                <c:pt idx="154">
                  <c:v>381.57568056677826</c:v>
                </c:pt>
                <c:pt idx="155">
                  <c:v>1430.9088021254186</c:v>
                </c:pt>
                <c:pt idx="156">
                  <c:v>1144.7270417003349</c:v>
                </c:pt>
                <c:pt idx="157">
                  <c:v>7154.5440106270926</c:v>
                </c:pt>
                <c:pt idx="158">
                  <c:v>286.18176042508372</c:v>
                </c:pt>
                <c:pt idx="159">
                  <c:v>3800.4937784451117</c:v>
                </c:pt>
                <c:pt idx="160">
                  <c:v>950.12344461127793</c:v>
                </c:pt>
              </c:numCache>
            </c:numRef>
          </c:xVal>
          <c:yVal>
            <c:numRef>
              <c:f>'v1'!$V$30:$V$190</c:f>
              <c:numCache>
                <c:formatCode>General</c:formatCode>
                <c:ptCount val="161"/>
                <c:pt idx="0">
                  <c:v>0.35309999999999997</c:v>
                </c:pt>
                <c:pt idx="1">
                  <c:v>0.30854999999999999</c:v>
                </c:pt>
                <c:pt idx="2">
                  <c:v>0.30854999999999999</c:v>
                </c:pt>
                <c:pt idx="3">
                  <c:v>0.32340000000000002</c:v>
                </c:pt>
                <c:pt idx="4">
                  <c:v>0.28544999999999998</c:v>
                </c:pt>
                <c:pt idx="5">
                  <c:v>0.35199449999999999</c:v>
                </c:pt>
                <c:pt idx="6">
                  <c:v>0.56649999999999445</c:v>
                </c:pt>
                <c:pt idx="7">
                  <c:v>0.44385000000000002</c:v>
                </c:pt>
                <c:pt idx="8">
                  <c:v>0.46529999999999994</c:v>
                </c:pt>
                <c:pt idx="9">
                  <c:v>0.47189999999999993</c:v>
                </c:pt>
                <c:pt idx="10">
                  <c:v>0.43064999999999998</c:v>
                </c:pt>
                <c:pt idx="11">
                  <c:v>0.44055</c:v>
                </c:pt>
                <c:pt idx="12">
                  <c:v>0.3861</c:v>
                </c:pt>
                <c:pt idx="13">
                  <c:v>0.39269999999999994</c:v>
                </c:pt>
                <c:pt idx="14">
                  <c:v>0.39764999999999995</c:v>
                </c:pt>
                <c:pt idx="15">
                  <c:v>0.40754999999999997</c:v>
                </c:pt>
                <c:pt idx="16">
                  <c:v>0.42074999999999996</c:v>
                </c:pt>
                <c:pt idx="17">
                  <c:v>0.56100000000000005</c:v>
                </c:pt>
                <c:pt idx="18">
                  <c:v>0.49169999999999997</c:v>
                </c:pt>
                <c:pt idx="19">
                  <c:v>0.49169999999999997</c:v>
                </c:pt>
                <c:pt idx="20">
                  <c:v>0.43230000000000002</c:v>
                </c:pt>
                <c:pt idx="21">
                  <c:v>0.27389999999999998</c:v>
                </c:pt>
                <c:pt idx="22">
                  <c:v>0.29699999999999999</c:v>
                </c:pt>
                <c:pt idx="23">
                  <c:v>0.26234999999999997</c:v>
                </c:pt>
                <c:pt idx="24">
                  <c:v>0.34979999999999994</c:v>
                </c:pt>
                <c:pt idx="25">
                  <c:v>0.32340000000000002</c:v>
                </c:pt>
                <c:pt idx="26">
                  <c:v>0.34979999999999994</c:v>
                </c:pt>
                <c:pt idx="27">
                  <c:v>0.36629999999999996</c:v>
                </c:pt>
                <c:pt idx="28">
                  <c:v>0.44714999999999999</c:v>
                </c:pt>
                <c:pt idx="29">
                  <c:v>0.45540000000000003</c:v>
                </c:pt>
                <c:pt idx="30">
                  <c:v>0.44385000000000002</c:v>
                </c:pt>
                <c:pt idx="31">
                  <c:v>0.44219999999999998</c:v>
                </c:pt>
                <c:pt idx="32">
                  <c:v>0.50819999999999999</c:v>
                </c:pt>
                <c:pt idx="33">
                  <c:v>0.46694999999999992</c:v>
                </c:pt>
                <c:pt idx="34">
                  <c:v>0.4521</c:v>
                </c:pt>
                <c:pt idx="35">
                  <c:v>0.50654999999999994</c:v>
                </c:pt>
                <c:pt idx="36">
                  <c:v>0.66990000000000005</c:v>
                </c:pt>
                <c:pt idx="37">
                  <c:v>0.5956499999999999</c:v>
                </c:pt>
                <c:pt idx="38">
                  <c:v>0.60389999999999999</c:v>
                </c:pt>
                <c:pt idx="39">
                  <c:v>0.67154999999999987</c:v>
                </c:pt>
                <c:pt idx="40">
                  <c:v>0.44550000000000001</c:v>
                </c:pt>
                <c:pt idx="41">
                  <c:v>0.31019999999999998</c:v>
                </c:pt>
                <c:pt idx="42">
                  <c:v>0.30359999999999998</c:v>
                </c:pt>
                <c:pt idx="43">
                  <c:v>0.42569999999999997</c:v>
                </c:pt>
                <c:pt idx="44">
                  <c:v>0.35309999999999997</c:v>
                </c:pt>
                <c:pt idx="45">
                  <c:v>0.44880000000000003</c:v>
                </c:pt>
                <c:pt idx="46">
                  <c:v>0.58739999999999992</c:v>
                </c:pt>
                <c:pt idx="47">
                  <c:v>0.63524999999999998</c:v>
                </c:pt>
                <c:pt idx="48">
                  <c:v>0.61874999999999991</c:v>
                </c:pt>
                <c:pt idx="49">
                  <c:v>0.53295000000000003</c:v>
                </c:pt>
                <c:pt idx="50">
                  <c:v>0.56430000000000002</c:v>
                </c:pt>
                <c:pt idx="51">
                  <c:v>0.57419999999999993</c:v>
                </c:pt>
                <c:pt idx="52">
                  <c:v>0.56100000000000005</c:v>
                </c:pt>
                <c:pt idx="53">
                  <c:v>0.58244999999999991</c:v>
                </c:pt>
                <c:pt idx="54">
                  <c:v>0.52800000000000002</c:v>
                </c:pt>
                <c:pt idx="55">
                  <c:v>0.59234999999999993</c:v>
                </c:pt>
                <c:pt idx="56">
                  <c:v>0.61380000000000001</c:v>
                </c:pt>
                <c:pt idx="57">
                  <c:v>0.55769999999999997</c:v>
                </c:pt>
                <c:pt idx="58">
                  <c:v>0.64349999999999996</c:v>
                </c:pt>
                <c:pt idx="59">
                  <c:v>0.69299999999999995</c:v>
                </c:pt>
                <c:pt idx="60">
                  <c:v>0.69629999999999992</c:v>
                </c:pt>
                <c:pt idx="61">
                  <c:v>0.49829999999999997</c:v>
                </c:pt>
                <c:pt idx="62">
                  <c:v>0.56264999999999998</c:v>
                </c:pt>
                <c:pt idx="63">
                  <c:v>0.59399999999999997</c:v>
                </c:pt>
                <c:pt idx="64">
                  <c:v>0.6863999999999999</c:v>
                </c:pt>
                <c:pt idx="65">
                  <c:v>0.60885</c:v>
                </c:pt>
                <c:pt idx="66">
                  <c:v>0.63195000000000001</c:v>
                </c:pt>
                <c:pt idx="67">
                  <c:v>0.60554999999999992</c:v>
                </c:pt>
                <c:pt idx="68">
                  <c:v>0.58244999999999991</c:v>
                </c:pt>
                <c:pt idx="69">
                  <c:v>0.72599999999999998</c:v>
                </c:pt>
                <c:pt idx="70">
                  <c:v>0.65010000000000001</c:v>
                </c:pt>
                <c:pt idx="71">
                  <c:v>0.71279999999999999</c:v>
                </c:pt>
                <c:pt idx="72">
                  <c:v>0.80684999999999996</c:v>
                </c:pt>
                <c:pt idx="73">
                  <c:v>0.58079999999999998</c:v>
                </c:pt>
                <c:pt idx="74">
                  <c:v>0.65339999999999998</c:v>
                </c:pt>
                <c:pt idx="75">
                  <c:v>0.76065000000000005</c:v>
                </c:pt>
                <c:pt idx="76">
                  <c:v>0.80024999999999991</c:v>
                </c:pt>
                <c:pt idx="77">
                  <c:v>0.5956499999999999</c:v>
                </c:pt>
                <c:pt idx="78">
                  <c:v>0.62864999999999993</c:v>
                </c:pt>
                <c:pt idx="79">
                  <c:v>0.65669999999999995</c:v>
                </c:pt>
                <c:pt idx="80">
                  <c:v>0.69299999999999995</c:v>
                </c:pt>
                <c:pt idx="81">
                  <c:v>0.68969999999999998</c:v>
                </c:pt>
                <c:pt idx="82">
                  <c:v>0.82499999999999996</c:v>
                </c:pt>
                <c:pt idx="83">
                  <c:v>0.71444999999999992</c:v>
                </c:pt>
                <c:pt idx="84">
                  <c:v>0.81509999999999994</c:v>
                </c:pt>
                <c:pt idx="85">
                  <c:v>0.35969999999999996</c:v>
                </c:pt>
                <c:pt idx="86">
                  <c:v>0.32174999999999998</c:v>
                </c:pt>
                <c:pt idx="87">
                  <c:v>0.35969999999999996</c:v>
                </c:pt>
                <c:pt idx="88">
                  <c:v>0.50324999999999998</c:v>
                </c:pt>
                <c:pt idx="89">
                  <c:v>0.42569999999999997</c:v>
                </c:pt>
                <c:pt idx="90">
                  <c:v>0.51974999999999993</c:v>
                </c:pt>
                <c:pt idx="91">
                  <c:v>0.47684999999999994</c:v>
                </c:pt>
                <c:pt idx="92">
                  <c:v>0.56759999999999988</c:v>
                </c:pt>
                <c:pt idx="93">
                  <c:v>0.43559999999999999</c:v>
                </c:pt>
                <c:pt idx="94">
                  <c:v>0.56430000000000002</c:v>
                </c:pt>
                <c:pt idx="95">
                  <c:v>0.34649999999999997</c:v>
                </c:pt>
                <c:pt idx="96">
                  <c:v>0.34154999999999996</c:v>
                </c:pt>
                <c:pt idx="97">
                  <c:v>0.36135</c:v>
                </c:pt>
                <c:pt idx="98">
                  <c:v>0.46035000000000004</c:v>
                </c:pt>
                <c:pt idx="99">
                  <c:v>0.47189999999999993</c:v>
                </c:pt>
                <c:pt idx="100">
                  <c:v>0.49499999999999994</c:v>
                </c:pt>
                <c:pt idx="101">
                  <c:v>0.49499999999999994</c:v>
                </c:pt>
                <c:pt idx="102">
                  <c:v>0.58409999999999995</c:v>
                </c:pt>
                <c:pt idx="103">
                  <c:v>0.56759999999999988</c:v>
                </c:pt>
                <c:pt idx="104">
                  <c:v>0.61544999999999994</c:v>
                </c:pt>
                <c:pt idx="105">
                  <c:v>0.54615000000000002</c:v>
                </c:pt>
                <c:pt idx="106">
                  <c:v>0.45540000000000003</c:v>
                </c:pt>
                <c:pt idx="107">
                  <c:v>0.47189999999999993</c:v>
                </c:pt>
                <c:pt idx="108">
                  <c:v>0.60059999999999991</c:v>
                </c:pt>
                <c:pt idx="109">
                  <c:v>0.65669999999999995</c:v>
                </c:pt>
                <c:pt idx="110">
                  <c:v>0.41744999999999999</c:v>
                </c:pt>
                <c:pt idx="111">
                  <c:v>0.52800000000000002</c:v>
                </c:pt>
                <c:pt idx="112">
                  <c:v>0.4521</c:v>
                </c:pt>
                <c:pt idx="113">
                  <c:v>0.42404999999999998</c:v>
                </c:pt>
                <c:pt idx="114">
                  <c:v>0.44880000000000003</c:v>
                </c:pt>
                <c:pt idx="115">
                  <c:v>0.58739999999999992</c:v>
                </c:pt>
                <c:pt idx="116">
                  <c:v>0.54779999999999995</c:v>
                </c:pt>
                <c:pt idx="117">
                  <c:v>0.50984999999999991</c:v>
                </c:pt>
                <c:pt idx="118">
                  <c:v>0.47849999999999993</c:v>
                </c:pt>
                <c:pt idx="119">
                  <c:v>0.50819999999999999</c:v>
                </c:pt>
                <c:pt idx="120">
                  <c:v>0.49004999999999993</c:v>
                </c:pt>
                <c:pt idx="121">
                  <c:v>0.47189999999999993</c:v>
                </c:pt>
                <c:pt idx="122">
                  <c:v>0.51315</c:v>
                </c:pt>
                <c:pt idx="123">
                  <c:v>0.49169999999999997</c:v>
                </c:pt>
                <c:pt idx="124">
                  <c:v>0.51315</c:v>
                </c:pt>
                <c:pt idx="125">
                  <c:v>0.47024999999999995</c:v>
                </c:pt>
                <c:pt idx="126">
                  <c:v>0.74414999999999998</c:v>
                </c:pt>
                <c:pt idx="127">
                  <c:v>0.68474999999999997</c:v>
                </c:pt>
                <c:pt idx="128">
                  <c:v>0.60224999999999995</c:v>
                </c:pt>
                <c:pt idx="129">
                  <c:v>0.48179999999999995</c:v>
                </c:pt>
                <c:pt idx="130">
                  <c:v>0.65339999999999998</c:v>
                </c:pt>
                <c:pt idx="131">
                  <c:v>0.54779999999999995</c:v>
                </c:pt>
                <c:pt idx="132">
                  <c:v>0.49664999999999998</c:v>
                </c:pt>
                <c:pt idx="133">
                  <c:v>0.49334999999999996</c:v>
                </c:pt>
                <c:pt idx="134">
                  <c:v>0.73754999999999993</c:v>
                </c:pt>
                <c:pt idx="135">
                  <c:v>0.67484999999999995</c:v>
                </c:pt>
                <c:pt idx="136">
                  <c:v>0.46035000000000004</c:v>
                </c:pt>
                <c:pt idx="137">
                  <c:v>0.44714999999999999</c:v>
                </c:pt>
                <c:pt idx="138">
                  <c:v>0.37619999999999998</c:v>
                </c:pt>
                <c:pt idx="139">
                  <c:v>0.57089999999999996</c:v>
                </c:pt>
                <c:pt idx="140">
                  <c:v>0.56924999999999992</c:v>
                </c:pt>
                <c:pt idx="141">
                  <c:v>0.60719999999999996</c:v>
                </c:pt>
                <c:pt idx="142">
                  <c:v>0.58079999999999998</c:v>
                </c:pt>
                <c:pt idx="143">
                  <c:v>0.53790000000000004</c:v>
                </c:pt>
                <c:pt idx="144">
                  <c:v>0.52469999999999994</c:v>
                </c:pt>
                <c:pt idx="145">
                  <c:v>0.5956499999999999</c:v>
                </c:pt>
                <c:pt idx="146">
                  <c:v>0.60719999999999996</c:v>
                </c:pt>
                <c:pt idx="147">
                  <c:v>0.51149999999999995</c:v>
                </c:pt>
                <c:pt idx="148">
                  <c:v>0.44055</c:v>
                </c:pt>
                <c:pt idx="149">
                  <c:v>0.55274999999999996</c:v>
                </c:pt>
                <c:pt idx="150">
                  <c:v>0.43890000000000001</c:v>
                </c:pt>
                <c:pt idx="151">
                  <c:v>0.59729999999999994</c:v>
                </c:pt>
                <c:pt idx="152">
                  <c:v>0.49169999999999997</c:v>
                </c:pt>
                <c:pt idx="153">
                  <c:v>0.44219999999999998</c:v>
                </c:pt>
                <c:pt idx="154">
                  <c:v>0.57089999999999996</c:v>
                </c:pt>
                <c:pt idx="155">
                  <c:v>0.53459999999999996</c:v>
                </c:pt>
                <c:pt idx="156">
                  <c:v>0.45045000000000002</c:v>
                </c:pt>
                <c:pt idx="157">
                  <c:v>0.46365000000000001</c:v>
                </c:pt>
                <c:pt idx="158">
                  <c:v>0.49994999999999995</c:v>
                </c:pt>
                <c:pt idx="159">
                  <c:v>0.41084999999999999</c:v>
                </c:pt>
                <c:pt idx="160">
                  <c:v>0.42404999999999998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7C5-4B75-A1DF-D9FF618EE8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'v1'!$D$3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'v1'!$E$1</c:f>
              <c:strCache>
                <c:ptCount val="1"/>
                <c:pt idx="0">
                  <c:v>Knockdown Factor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1912844695254608E-2"/>
          <c:y val="2.2594783307588943E-3"/>
          <c:w val="0.89999992637666437"/>
          <c:h val="5.7680744452397993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5"/>
          <c:order val="3"/>
          <c:tx>
            <c:strRef>
              <c:f>'Exp. Cone Bending'!$J$1</c:f>
              <c:strCache>
                <c:ptCount val="1"/>
                <c:pt idx="0">
                  <c:v>Weingarten et al, 1965 (169)</c:v>
                </c:pt>
              </c:strCache>
            </c:strRef>
          </c:tx>
          <c:spPr>
            <a:ln>
              <a:noFill/>
            </a:ln>
          </c:spPr>
          <c:marker>
            <c:symbol val="diamond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'Exp. Cone Bending'!$J$5:$J$980</c:f>
              <c:numCache>
                <c:formatCode>General</c:formatCode>
                <c:ptCount val="976"/>
                <c:pt idx="0">
                  <c:v>1689.5917518528959</c:v>
                </c:pt>
                <c:pt idx="1">
                  <c:v>1689.5917518528959</c:v>
                </c:pt>
                <c:pt idx="2">
                  <c:v>3276.8106439246922</c:v>
                </c:pt>
                <c:pt idx="3">
                  <c:v>3276.8106439246922</c:v>
                </c:pt>
                <c:pt idx="4">
                  <c:v>5728.0117130492908</c:v>
                </c:pt>
                <c:pt idx="5">
                  <c:v>5728.0117130492908</c:v>
                </c:pt>
                <c:pt idx="6">
                  <c:v>5728.0117130492908</c:v>
                </c:pt>
                <c:pt idx="7">
                  <c:v>5728.0117130492908</c:v>
                </c:pt>
                <c:pt idx="8">
                  <c:v>718.10185899723649</c:v>
                </c:pt>
                <c:pt idx="9">
                  <c:v>718.10185899723649</c:v>
                </c:pt>
                <c:pt idx="10">
                  <c:v>727.2588367660793</c:v>
                </c:pt>
                <c:pt idx="11">
                  <c:v>727.2588367660793</c:v>
                </c:pt>
                <c:pt idx="12">
                  <c:v>371.2374732070154</c:v>
                </c:pt>
                <c:pt idx="13">
                  <c:v>371.2374732070154</c:v>
                </c:pt>
                <c:pt idx="14">
                  <c:v>497.59239631663206</c:v>
                </c:pt>
                <c:pt idx="15">
                  <c:v>497.59239631663206</c:v>
                </c:pt>
                <c:pt idx="16">
                  <c:v>504.42392697446917</c:v>
                </c:pt>
                <c:pt idx="17">
                  <c:v>504.42392697446917</c:v>
                </c:pt>
                <c:pt idx="18">
                  <c:v>377.46779254493998</c:v>
                </c:pt>
                <c:pt idx="19">
                  <c:v>377.46779254493998</c:v>
                </c:pt>
                <c:pt idx="20">
                  <c:v>379.15785025424918</c:v>
                </c:pt>
                <c:pt idx="21">
                  <c:v>379.15785025424918</c:v>
                </c:pt>
                <c:pt idx="22">
                  <c:v>384.78580150906964</c:v>
                </c:pt>
                <c:pt idx="23">
                  <c:v>384.78580150906964</c:v>
                </c:pt>
                <c:pt idx="24">
                  <c:v>733.04762138470926</c:v>
                </c:pt>
                <c:pt idx="25">
                  <c:v>733.04762138470926</c:v>
                </c:pt>
                <c:pt idx="26">
                  <c:v>974.48790938046682</c:v>
                </c:pt>
                <c:pt idx="27">
                  <c:v>974.48790938046682</c:v>
                </c:pt>
                <c:pt idx="28">
                  <c:v>974.48790938046682</c:v>
                </c:pt>
                <c:pt idx="29">
                  <c:v>974.48790938046682</c:v>
                </c:pt>
                <c:pt idx="30">
                  <c:v>1488.0026414571462</c:v>
                </c:pt>
                <c:pt idx="31">
                  <c:v>1488.0026414571462</c:v>
                </c:pt>
                <c:pt idx="32">
                  <c:v>1498.1174538041928</c:v>
                </c:pt>
                <c:pt idx="33">
                  <c:v>1498.1174538041928</c:v>
                </c:pt>
                <c:pt idx="34">
                  <c:v>750.02652469789166</c:v>
                </c:pt>
                <c:pt idx="35">
                  <c:v>750.02652469789166</c:v>
                </c:pt>
                <c:pt idx="36">
                  <c:v>1285.3912829379146</c:v>
                </c:pt>
                <c:pt idx="37">
                  <c:v>1285.3912829379146</c:v>
                </c:pt>
                <c:pt idx="38">
                  <c:v>1711.3197553907155</c:v>
                </c:pt>
                <c:pt idx="39">
                  <c:v>1711.3197553907155</c:v>
                </c:pt>
                <c:pt idx="40">
                  <c:v>1720.1818323645548</c:v>
                </c:pt>
                <c:pt idx="41">
                  <c:v>1720.1818323645548</c:v>
                </c:pt>
                <c:pt idx="42">
                  <c:v>1298.4628937360374</c:v>
                </c:pt>
                <c:pt idx="43">
                  <c:v>1298.4628937360374</c:v>
                </c:pt>
                <c:pt idx="44">
                  <c:v>2620.3919843468234</c:v>
                </c:pt>
                <c:pt idx="45">
                  <c:v>2620.3919843468234</c:v>
                </c:pt>
                <c:pt idx="46">
                  <c:v>2641.7718851182353</c:v>
                </c:pt>
                <c:pt idx="47">
                  <c:v>2641.7718851182353</c:v>
                </c:pt>
                <c:pt idx="48">
                  <c:v>1330.3781010210821</c:v>
                </c:pt>
                <c:pt idx="49">
                  <c:v>1330.3781010210821</c:v>
                </c:pt>
                <c:pt idx="50">
                  <c:v>2677.0798597234043</c:v>
                </c:pt>
                <c:pt idx="51">
                  <c:v>2677.0798597234043</c:v>
                </c:pt>
                <c:pt idx="52">
                  <c:v>1332.9582585556482</c:v>
                </c:pt>
                <c:pt idx="53">
                  <c:v>1332.9582585556482</c:v>
                </c:pt>
                <c:pt idx="54">
                  <c:v>284.84364389073255</c:v>
                </c:pt>
                <c:pt idx="55">
                  <c:v>284.84364389073255</c:v>
                </c:pt>
                <c:pt idx="56">
                  <c:v>142.59279652153111</c:v>
                </c:pt>
                <c:pt idx="57">
                  <c:v>142.59279652153111</c:v>
                </c:pt>
                <c:pt idx="58">
                  <c:v>294.22186392445974</c:v>
                </c:pt>
                <c:pt idx="59">
                  <c:v>294.22186392445974</c:v>
                </c:pt>
                <c:pt idx="60">
                  <c:v>149.08959807429213</c:v>
                </c:pt>
                <c:pt idx="61">
                  <c:v>149.08959807429213</c:v>
                </c:pt>
                <c:pt idx="62">
                  <c:v>150.5235934546188</c:v>
                </c:pt>
                <c:pt idx="63">
                  <c:v>150.5235934546188</c:v>
                </c:pt>
                <c:pt idx="64">
                  <c:v>403.55957671847551</c:v>
                </c:pt>
                <c:pt idx="65">
                  <c:v>403.55957671847551</c:v>
                </c:pt>
                <c:pt idx="66">
                  <c:v>306.61195105617355</c:v>
                </c:pt>
                <c:pt idx="67">
                  <c:v>306.61195105617355</c:v>
                </c:pt>
                <c:pt idx="68">
                  <c:v>306.61195105617355</c:v>
                </c:pt>
                <c:pt idx="69">
                  <c:v>306.61195105617355</c:v>
                </c:pt>
                <c:pt idx="70">
                  <c:v>613.2239021123471</c:v>
                </c:pt>
                <c:pt idx="71">
                  <c:v>613.2239021123471</c:v>
                </c:pt>
                <c:pt idx="72">
                  <c:v>309.30019559367344</c:v>
                </c:pt>
                <c:pt idx="73">
                  <c:v>309.30019559367344</c:v>
                </c:pt>
                <c:pt idx="74">
                  <c:v>309.30019559367344</c:v>
                </c:pt>
                <c:pt idx="75">
                  <c:v>309.30019559367344</c:v>
                </c:pt>
                <c:pt idx="76">
                  <c:v>419.11145525714835</c:v>
                </c:pt>
                <c:pt idx="77">
                  <c:v>419.11145525714835</c:v>
                </c:pt>
                <c:pt idx="78">
                  <c:v>628.66718288572247</c:v>
                </c:pt>
                <c:pt idx="79">
                  <c:v>628.66718288572247</c:v>
                </c:pt>
                <c:pt idx="80">
                  <c:v>692.25071413230091</c:v>
                </c:pt>
                <c:pt idx="81">
                  <c:v>692.25071413230091</c:v>
                </c:pt>
                <c:pt idx="82">
                  <c:v>524.84522227382263</c:v>
                </c:pt>
                <c:pt idx="83">
                  <c:v>524.84522227382263</c:v>
                </c:pt>
                <c:pt idx="84">
                  <c:v>526.94174008905929</c:v>
                </c:pt>
                <c:pt idx="85">
                  <c:v>526.94174008905929</c:v>
                </c:pt>
                <c:pt idx="86">
                  <c:v>1063.6677526245578</c:v>
                </c:pt>
                <c:pt idx="87">
                  <c:v>1063.6677526245578</c:v>
                </c:pt>
                <c:pt idx="88">
                  <c:v>714.21448374365866</c:v>
                </c:pt>
                <c:pt idx="89">
                  <c:v>714.21448374365866</c:v>
                </c:pt>
                <c:pt idx="90">
                  <c:v>541.36619777644933</c:v>
                </c:pt>
                <c:pt idx="91">
                  <c:v>541.36619777644933</c:v>
                </c:pt>
                <c:pt idx="92">
                  <c:v>1082.7323955528987</c:v>
                </c:pt>
                <c:pt idx="93">
                  <c:v>1082.7323955528987</c:v>
                </c:pt>
                <c:pt idx="95">
                  <c:v>106.19670676238979</c:v>
                </c:pt>
                <c:pt idx="96">
                  <c:v>106.19670676238979</c:v>
                </c:pt>
                <c:pt idx="97">
                  <c:v>167.7414177953398</c:v>
                </c:pt>
                <c:pt idx="98">
                  <c:v>167.7414177953398</c:v>
                </c:pt>
                <c:pt idx="99">
                  <c:v>167.7414177953398</c:v>
                </c:pt>
                <c:pt idx="100">
                  <c:v>167.7414177953398</c:v>
                </c:pt>
                <c:pt idx="101">
                  <c:v>169.53406363287706</c:v>
                </c:pt>
                <c:pt idx="102">
                  <c:v>169.53406363287706</c:v>
                </c:pt>
                <c:pt idx="103">
                  <c:v>171.32079724247822</c:v>
                </c:pt>
                <c:pt idx="104">
                  <c:v>171.32079724247822</c:v>
                </c:pt>
                <c:pt idx="105">
                  <c:v>85.947365480276432</c:v>
                </c:pt>
                <c:pt idx="106">
                  <c:v>86.550702160867004</c:v>
                </c:pt>
                <c:pt idx="107">
                  <c:v>88.321696032792019</c:v>
                </c:pt>
                <c:pt idx="108">
                  <c:v>88.321696032792019</c:v>
                </c:pt>
                <c:pt idx="109">
                  <c:v>117.7075391366392</c:v>
                </c:pt>
                <c:pt idx="110">
                  <c:v>117.7075391366392</c:v>
                </c:pt>
                <c:pt idx="111">
                  <c:v>202.48334860755244</c:v>
                </c:pt>
                <c:pt idx="112">
                  <c:v>202.48334860755244</c:v>
                </c:pt>
                <c:pt idx="113">
                  <c:v>167.53575783119931</c:v>
                </c:pt>
                <c:pt idx="114">
                  <c:v>167.53575783119931</c:v>
                </c:pt>
                <c:pt idx="115">
                  <c:v>339.59633209145073</c:v>
                </c:pt>
                <c:pt idx="116">
                  <c:v>339.59633209145073</c:v>
                </c:pt>
                <c:pt idx="117">
                  <c:v>230.64608947735692</c:v>
                </c:pt>
                <c:pt idx="118">
                  <c:v>230.64608947735692</c:v>
                </c:pt>
                <c:pt idx="119">
                  <c:v>172.87260298691217</c:v>
                </c:pt>
                <c:pt idx="120">
                  <c:v>172.87260298691217</c:v>
                </c:pt>
                <c:pt idx="121">
                  <c:v>174.31456748243107</c:v>
                </c:pt>
                <c:pt idx="122">
                  <c:v>174.31456748243107</c:v>
                </c:pt>
                <c:pt idx="123">
                  <c:v>175.74015340094752</c:v>
                </c:pt>
                <c:pt idx="124">
                  <c:v>175.74015340094752</c:v>
                </c:pt>
                <c:pt idx="125">
                  <c:v>175.74015340094752</c:v>
                </c:pt>
                <c:pt idx="126">
                  <c:v>175.74015340094752</c:v>
                </c:pt>
                <c:pt idx="127">
                  <c:v>351.48030680189504</c:v>
                </c:pt>
                <c:pt idx="128">
                  <c:v>351.48030680189504</c:v>
                </c:pt>
                <c:pt idx="129">
                  <c:v>351.48030680189504</c:v>
                </c:pt>
                <c:pt idx="130">
                  <c:v>351.48030680189504</c:v>
                </c:pt>
                <c:pt idx="131">
                  <c:v>177.14914474738725</c:v>
                </c:pt>
                <c:pt idx="132">
                  <c:v>177.14914474738725</c:v>
                </c:pt>
                <c:pt idx="133">
                  <c:v>338.99630590717862</c:v>
                </c:pt>
                <c:pt idx="134">
                  <c:v>338.99630590717862</c:v>
                </c:pt>
                <c:pt idx="135">
                  <c:v>259.29026616521355</c:v>
                </c:pt>
                <c:pt idx="136">
                  <c:v>259.29026616521355</c:v>
                </c:pt>
                <c:pt idx="137">
                  <c:v>259.29026616521355</c:v>
                </c:pt>
                <c:pt idx="138">
                  <c:v>259.29026616521355</c:v>
                </c:pt>
                <c:pt idx="139">
                  <c:v>353.53959809562576</c:v>
                </c:pt>
                <c:pt idx="140">
                  <c:v>353.53959809562576</c:v>
                </c:pt>
                <c:pt idx="141">
                  <c:v>272.64506822378723</c:v>
                </c:pt>
                <c:pt idx="142">
                  <c:v>272.64506822378723</c:v>
                </c:pt>
                <c:pt idx="143">
                  <c:v>545.29013644757447</c:v>
                </c:pt>
                <c:pt idx="144">
                  <c:v>545.29013644757447</c:v>
                </c:pt>
                <c:pt idx="145">
                  <c:v>545.29013644757447</c:v>
                </c:pt>
                <c:pt idx="146">
                  <c:v>545.29013644757447</c:v>
                </c:pt>
                <c:pt idx="147">
                  <c:v>556.44692397449285</c:v>
                </c:pt>
                <c:pt idx="148">
                  <c:v>556.44692397449285</c:v>
                </c:pt>
                <c:pt idx="149">
                  <c:v>287.42752815924661</c:v>
                </c:pt>
                <c:pt idx="150">
                  <c:v>287.42752815924661</c:v>
                </c:pt>
                <c:pt idx="151">
                  <c:v>298.1665590615425</c:v>
                </c:pt>
                <c:pt idx="152">
                  <c:v>298.1665590615425</c:v>
                </c:pt>
                <c:pt idx="153">
                  <c:v>849.92064902600657</c:v>
                </c:pt>
                <c:pt idx="154">
                  <c:v>849.92064902600657</c:v>
                </c:pt>
                <c:pt idx="155">
                  <c:v>849.92064902600657</c:v>
                </c:pt>
                <c:pt idx="156">
                  <c:v>849.92064902600657</c:v>
                </c:pt>
                <c:pt idx="157">
                  <c:v>1699.8412980520131</c:v>
                </c:pt>
                <c:pt idx="158">
                  <c:v>1699.8412980520131</c:v>
                </c:pt>
                <c:pt idx="159">
                  <c:v>1699.8412980520131</c:v>
                </c:pt>
                <c:pt idx="160">
                  <c:v>239.66862737947542</c:v>
                </c:pt>
                <c:pt idx="161">
                  <c:v>239.66862737947542</c:v>
                </c:pt>
                <c:pt idx="162">
                  <c:v>239.66862737947542</c:v>
                </c:pt>
                <c:pt idx="163">
                  <c:v>239.66862737947542</c:v>
                </c:pt>
                <c:pt idx="164">
                  <c:v>211.77217585825341</c:v>
                </c:pt>
                <c:pt idx="165">
                  <c:v>479.33725475895085</c:v>
                </c:pt>
                <c:pt idx="166">
                  <c:v>479.33725475895085</c:v>
                </c:pt>
                <c:pt idx="167">
                  <c:v>479.33725475895085</c:v>
                </c:pt>
                <c:pt idx="168">
                  <c:v>479.33725475895085</c:v>
                </c:pt>
                <c:pt idx="169">
                  <c:v>678.59133848540228</c:v>
                </c:pt>
              </c:numCache>
            </c:numRef>
          </c:xVal>
          <c:yVal>
            <c:numRef>
              <c:f>'Exp. Cone Bending'!$K$5:$K$980</c:f>
              <c:numCache>
                <c:formatCode>General</c:formatCode>
                <c:ptCount val="976"/>
                <c:pt idx="0">
                  <c:v>0.70784999999999998</c:v>
                </c:pt>
                <c:pt idx="1">
                  <c:v>0.83324999999999994</c:v>
                </c:pt>
                <c:pt idx="2">
                  <c:v>0.74085000000000001</c:v>
                </c:pt>
                <c:pt idx="3">
                  <c:v>0.6863999999999999</c:v>
                </c:pt>
                <c:pt idx="4">
                  <c:v>0.83324999999999994</c:v>
                </c:pt>
                <c:pt idx="5">
                  <c:v>0.72434999999999994</c:v>
                </c:pt>
                <c:pt idx="6">
                  <c:v>0.76890000000000003</c:v>
                </c:pt>
                <c:pt idx="7">
                  <c:v>0.89100000000000001</c:v>
                </c:pt>
                <c:pt idx="8">
                  <c:v>0.627</c:v>
                </c:pt>
                <c:pt idx="9">
                  <c:v>0.61049999999999993</c:v>
                </c:pt>
                <c:pt idx="10">
                  <c:v>0.57089999999999996</c:v>
                </c:pt>
                <c:pt idx="11">
                  <c:v>0.61544999999999994</c:v>
                </c:pt>
                <c:pt idx="12">
                  <c:v>0.73094999999999999</c:v>
                </c:pt>
                <c:pt idx="13">
                  <c:v>0.7722</c:v>
                </c:pt>
                <c:pt idx="14">
                  <c:v>0.65669999999999995</c:v>
                </c:pt>
                <c:pt idx="15">
                  <c:v>0.69464999999999999</c:v>
                </c:pt>
                <c:pt idx="16">
                  <c:v>0.67979999999999996</c:v>
                </c:pt>
                <c:pt idx="17">
                  <c:v>0.68969999999999998</c:v>
                </c:pt>
                <c:pt idx="18">
                  <c:v>0.70784999999999998</c:v>
                </c:pt>
                <c:pt idx="19">
                  <c:v>0.74414999999999998</c:v>
                </c:pt>
                <c:pt idx="20">
                  <c:v>0.72270000000000001</c:v>
                </c:pt>
                <c:pt idx="21">
                  <c:v>0.72270000000000001</c:v>
                </c:pt>
                <c:pt idx="22">
                  <c:v>0.70949999999999991</c:v>
                </c:pt>
                <c:pt idx="23">
                  <c:v>0.71279999999999999</c:v>
                </c:pt>
                <c:pt idx="24">
                  <c:v>0.74085000000000001</c:v>
                </c:pt>
                <c:pt idx="25">
                  <c:v>0.75239999999999996</c:v>
                </c:pt>
                <c:pt idx="26">
                  <c:v>0.69794999999999996</c:v>
                </c:pt>
                <c:pt idx="27">
                  <c:v>0.71609999999999996</c:v>
                </c:pt>
                <c:pt idx="28">
                  <c:v>0.70124999999999993</c:v>
                </c:pt>
                <c:pt idx="29">
                  <c:v>0.76890000000000003</c:v>
                </c:pt>
                <c:pt idx="30">
                  <c:v>0.60224999999999995</c:v>
                </c:pt>
                <c:pt idx="31">
                  <c:v>0.54615000000000002</c:v>
                </c:pt>
                <c:pt idx="32">
                  <c:v>0.58079999999999998</c:v>
                </c:pt>
                <c:pt idx="33">
                  <c:v>0.57089999999999996</c:v>
                </c:pt>
                <c:pt idx="34">
                  <c:v>0.79199999999999993</c:v>
                </c:pt>
                <c:pt idx="35">
                  <c:v>0.80189999999999995</c:v>
                </c:pt>
                <c:pt idx="36">
                  <c:v>0.85634999999999994</c:v>
                </c:pt>
                <c:pt idx="37">
                  <c:v>0.8448</c:v>
                </c:pt>
                <c:pt idx="38">
                  <c:v>0.74580000000000002</c:v>
                </c:pt>
                <c:pt idx="39">
                  <c:v>0.75570000000000004</c:v>
                </c:pt>
                <c:pt idx="40">
                  <c:v>0.7771499999999999</c:v>
                </c:pt>
                <c:pt idx="41">
                  <c:v>0.8085</c:v>
                </c:pt>
                <c:pt idx="42">
                  <c:v>0.81179999999999997</c:v>
                </c:pt>
                <c:pt idx="43">
                  <c:v>0.84149999999999991</c:v>
                </c:pt>
                <c:pt idx="44">
                  <c:v>0.62369999999999992</c:v>
                </c:pt>
                <c:pt idx="45">
                  <c:v>0.69464999999999999</c:v>
                </c:pt>
                <c:pt idx="46">
                  <c:v>0.67484999999999995</c:v>
                </c:pt>
                <c:pt idx="47">
                  <c:v>0.65339999999999998</c:v>
                </c:pt>
                <c:pt idx="48">
                  <c:v>0.75405</c:v>
                </c:pt>
                <c:pt idx="49">
                  <c:v>0.76559999999999995</c:v>
                </c:pt>
                <c:pt idx="50">
                  <c:v>0.79034999999999989</c:v>
                </c:pt>
                <c:pt idx="51">
                  <c:v>0.71775</c:v>
                </c:pt>
                <c:pt idx="52">
                  <c:v>0.69794999999999996</c:v>
                </c:pt>
                <c:pt idx="53">
                  <c:v>0.66</c:v>
                </c:pt>
                <c:pt idx="54">
                  <c:v>0.62039999999999995</c:v>
                </c:pt>
                <c:pt idx="55">
                  <c:v>0.67154999999999987</c:v>
                </c:pt>
                <c:pt idx="56">
                  <c:v>0.75734999999999997</c:v>
                </c:pt>
                <c:pt idx="57">
                  <c:v>0.74580000000000002</c:v>
                </c:pt>
                <c:pt idx="58">
                  <c:v>0.61709999999999998</c:v>
                </c:pt>
                <c:pt idx="59">
                  <c:v>0.627</c:v>
                </c:pt>
                <c:pt idx="60">
                  <c:v>0.68969999999999998</c:v>
                </c:pt>
                <c:pt idx="61">
                  <c:v>0.69464999999999999</c:v>
                </c:pt>
                <c:pt idx="62">
                  <c:v>0.65834999999999999</c:v>
                </c:pt>
                <c:pt idx="63">
                  <c:v>0.6633</c:v>
                </c:pt>
                <c:pt idx="64">
                  <c:v>0.81179999999999997</c:v>
                </c:pt>
                <c:pt idx="65">
                  <c:v>0.83819999999999995</c:v>
                </c:pt>
                <c:pt idx="66">
                  <c:v>0.71444999999999992</c:v>
                </c:pt>
                <c:pt idx="67">
                  <c:v>0.69464999999999999</c:v>
                </c:pt>
                <c:pt idx="68">
                  <c:v>0.59894999999999998</c:v>
                </c:pt>
                <c:pt idx="69">
                  <c:v>0.65834999999999999</c:v>
                </c:pt>
                <c:pt idx="70">
                  <c:v>0.76724999999999999</c:v>
                </c:pt>
                <c:pt idx="71">
                  <c:v>0.76559999999999995</c:v>
                </c:pt>
                <c:pt idx="72">
                  <c:v>0.65834999999999999</c:v>
                </c:pt>
                <c:pt idx="73">
                  <c:v>0.6633</c:v>
                </c:pt>
                <c:pt idx="74">
                  <c:v>0.69299999999999995</c:v>
                </c:pt>
                <c:pt idx="75">
                  <c:v>0.74414999999999998</c:v>
                </c:pt>
                <c:pt idx="76">
                  <c:v>0.84644999999999992</c:v>
                </c:pt>
                <c:pt idx="77">
                  <c:v>0.75570000000000004</c:v>
                </c:pt>
                <c:pt idx="78">
                  <c:v>0.60554999999999992</c:v>
                </c:pt>
                <c:pt idx="79">
                  <c:v>0.66</c:v>
                </c:pt>
                <c:pt idx="80">
                  <c:v>0.80024999999999991</c:v>
                </c:pt>
                <c:pt idx="81">
                  <c:v>0.79034999999999989</c:v>
                </c:pt>
                <c:pt idx="82">
                  <c:v>0.71114999999999995</c:v>
                </c:pt>
                <c:pt idx="83">
                  <c:v>0.80519999999999992</c:v>
                </c:pt>
                <c:pt idx="84">
                  <c:v>0.78704999999999992</c:v>
                </c:pt>
                <c:pt idx="85">
                  <c:v>0.83489999999999998</c:v>
                </c:pt>
                <c:pt idx="86">
                  <c:v>0.68474999999999997</c:v>
                </c:pt>
                <c:pt idx="87">
                  <c:v>0.56759999999999988</c:v>
                </c:pt>
                <c:pt idx="88">
                  <c:v>0.87944999999999995</c:v>
                </c:pt>
                <c:pt idx="89">
                  <c:v>0.79364999999999997</c:v>
                </c:pt>
                <c:pt idx="90">
                  <c:v>0.79199999999999993</c:v>
                </c:pt>
                <c:pt idx="91">
                  <c:v>0.82994999999999997</c:v>
                </c:pt>
                <c:pt idx="92">
                  <c:v>0.69794999999999996</c:v>
                </c:pt>
                <c:pt idx="93">
                  <c:v>0.71114999999999995</c:v>
                </c:pt>
                <c:pt idx="95">
                  <c:v>0.83819999999999995</c:v>
                </c:pt>
                <c:pt idx="96">
                  <c:v>0.7952999999999999</c:v>
                </c:pt>
                <c:pt idx="97">
                  <c:v>0.61544999999999994</c:v>
                </c:pt>
                <c:pt idx="98">
                  <c:v>0.5956499999999999</c:v>
                </c:pt>
                <c:pt idx="99">
                  <c:v>0.68474999999999997</c:v>
                </c:pt>
                <c:pt idx="100">
                  <c:v>0.65834999999999999</c:v>
                </c:pt>
                <c:pt idx="101">
                  <c:v>0.64185000000000003</c:v>
                </c:pt>
                <c:pt idx="102">
                  <c:v>0.59894999999999998</c:v>
                </c:pt>
                <c:pt idx="103">
                  <c:v>0.60885</c:v>
                </c:pt>
                <c:pt idx="104">
                  <c:v>0.58244999999999991</c:v>
                </c:pt>
                <c:pt idx="105">
                  <c:v>0.91905000000000003</c:v>
                </c:pt>
                <c:pt idx="106">
                  <c:v>0.89100000000000001</c:v>
                </c:pt>
                <c:pt idx="107">
                  <c:v>0.85799999999999998</c:v>
                </c:pt>
                <c:pt idx="108">
                  <c:v>0.85799999999999998</c:v>
                </c:pt>
                <c:pt idx="109">
                  <c:v>0.79859999999999998</c:v>
                </c:pt>
                <c:pt idx="110">
                  <c:v>0.77879999999999994</c:v>
                </c:pt>
                <c:pt idx="111">
                  <c:v>0.81674999999999998</c:v>
                </c:pt>
                <c:pt idx="112">
                  <c:v>0.85304999999999997</c:v>
                </c:pt>
                <c:pt idx="113">
                  <c:v>0.85139999999999993</c:v>
                </c:pt>
                <c:pt idx="114">
                  <c:v>0.8134499999999999</c:v>
                </c:pt>
                <c:pt idx="115">
                  <c:v>0.61049999999999993</c:v>
                </c:pt>
                <c:pt idx="116">
                  <c:v>0.58739999999999992</c:v>
                </c:pt>
                <c:pt idx="117">
                  <c:v>0.84809999999999997</c:v>
                </c:pt>
                <c:pt idx="118">
                  <c:v>0.88934999999999997</c:v>
                </c:pt>
                <c:pt idx="119">
                  <c:v>0.85799999999999998</c:v>
                </c:pt>
                <c:pt idx="120">
                  <c:v>0.81509999999999994</c:v>
                </c:pt>
                <c:pt idx="121">
                  <c:v>0.87944999999999995</c:v>
                </c:pt>
                <c:pt idx="122">
                  <c:v>0.71609999999999996</c:v>
                </c:pt>
                <c:pt idx="123">
                  <c:v>0.86955000000000005</c:v>
                </c:pt>
                <c:pt idx="124">
                  <c:v>0.86955000000000005</c:v>
                </c:pt>
                <c:pt idx="125">
                  <c:v>0.86294999999999999</c:v>
                </c:pt>
                <c:pt idx="126">
                  <c:v>0.88275000000000003</c:v>
                </c:pt>
                <c:pt idx="127">
                  <c:v>0.73424999999999996</c:v>
                </c:pt>
                <c:pt idx="128">
                  <c:v>0.66990000000000005</c:v>
                </c:pt>
                <c:pt idx="129">
                  <c:v>0.74085000000000001</c:v>
                </c:pt>
                <c:pt idx="130">
                  <c:v>0.70124999999999993</c:v>
                </c:pt>
                <c:pt idx="131">
                  <c:v>0.80189999999999995</c:v>
                </c:pt>
                <c:pt idx="132">
                  <c:v>0.74414999999999998</c:v>
                </c:pt>
                <c:pt idx="133">
                  <c:v>0.8679</c:v>
                </c:pt>
                <c:pt idx="134">
                  <c:v>0.75075000000000003</c:v>
                </c:pt>
                <c:pt idx="135">
                  <c:v>0.79364999999999997</c:v>
                </c:pt>
                <c:pt idx="136">
                  <c:v>0.82004999999999995</c:v>
                </c:pt>
                <c:pt idx="137">
                  <c:v>0.96194999999999986</c:v>
                </c:pt>
                <c:pt idx="138">
                  <c:v>0.80024999999999991</c:v>
                </c:pt>
                <c:pt idx="139">
                  <c:v>0.82829999999999993</c:v>
                </c:pt>
                <c:pt idx="140">
                  <c:v>0.75405</c:v>
                </c:pt>
                <c:pt idx="141">
                  <c:v>0.93059999999999987</c:v>
                </c:pt>
                <c:pt idx="142">
                  <c:v>0.88605</c:v>
                </c:pt>
                <c:pt idx="143">
                  <c:v>0.83324999999999994</c:v>
                </c:pt>
                <c:pt idx="144">
                  <c:v>0.97679999999999989</c:v>
                </c:pt>
                <c:pt idx="145">
                  <c:v>0.73754999999999993</c:v>
                </c:pt>
                <c:pt idx="146">
                  <c:v>0.73754999999999993</c:v>
                </c:pt>
                <c:pt idx="147">
                  <c:v>0.56924999999999992</c:v>
                </c:pt>
                <c:pt idx="148">
                  <c:v>0.63195000000000001</c:v>
                </c:pt>
                <c:pt idx="149">
                  <c:v>0.86955000000000005</c:v>
                </c:pt>
                <c:pt idx="150">
                  <c:v>0.86955000000000005</c:v>
                </c:pt>
                <c:pt idx="151">
                  <c:v>0.88109999999999999</c:v>
                </c:pt>
                <c:pt idx="152">
                  <c:v>0.83819999999999995</c:v>
                </c:pt>
                <c:pt idx="153">
                  <c:v>0.58409999999999995</c:v>
                </c:pt>
                <c:pt idx="154">
                  <c:v>0.59729999999999994</c:v>
                </c:pt>
                <c:pt idx="155">
                  <c:v>0.44880000000000003</c:v>
                </c:pt>
                <c:pt idx="156">
                  <c:v>0.42404999999999998</c:v>
                </c:pt>
                <c:pt idx="157">
                  <c:v>0.60224999999999995</c:v>
                </c:pt>
                <c:pt idx="158">
                  <c:v>0.57914999999999994</c:v>
                </c:pt>
                <c:pt idx="159">
                  <c:v>0.53790000000000004</c:v>
                </c:pt>
                <c:pt idx="160">
                  <c:v>0.5544</c:v>
                </c:pt>
                <c:pt idx="161">
                  <c:v>0.51644999999999996</c:v>
                </c:pt>
                <c:pt idx="162">
                  <c:v>0.53129999999999999</c:v>
                </c:pt>
                <c:pt idx="163">
                  <c:v>0.50159999999999993</c:v>
                </c:pt>
                <c:pt idx="164">
                  <c:v>0.5956499999999999</c:v>
                </c:pt>
                <c:pt idx="165">
                  <c:v>0.56100000000000005</c:v>
                </c:pt>
                <c:pt idx="166">
                  <c:v>0.49664999999999998</c:v>
                </c:pt>
                <c:pt idx="167">
                  <c:v>0.6633</c:v>
                </c:pt>
                <c:pt idx="168">
                  <c:v>0.68474999999999997</c:v>
                </c:pt>
                <c:pt idx="169">
                  <c:v>0.49499999999999994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5C24-4621-8C4C-A8FDEE3143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scatterChart>
        <c:scatterStyle val="smoothMarker"/>
        <c:varyColors val="0"/>
        <c:ser>
          <c:idx val="2"/>
          <c:order val="0"/>
          <c:tx>
            <c:strRef>
              <c:f>'Exp. Cone Bending'!$AG$3</c:f>
              <c:strCache>
                <c:ptCount val="1"/>
                <c:pt idx="0">
                  <c:v>w/t = 0.5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Bending'!$AG$5:$AG$15</c:f>
              <c:numCache>
                <c:formatCode>General</c:formatCode>
                <c:ptCount val="11"/>
                <c:pt idx="0">
                  <c:v>0.65700000000000003</c:v>
                </c:pt>
                <c:pt idx="1">
                  <c:v>0.55300000000000005</c:v>
                </c:pt>
                <c:pt idx="2">
                  <c:v>0.53300000000000003</c:v>
                </c:pt>
                <c:pt idx="3">
                  <c:v>0.53700000000000003</c:v>
                </c:pt>
                <c:pt idx="4">
                  <c:v>0.495</c:v>
                </c:pt>
                <c:pt idx="5">
                  <c:v>0.45900000000000002</c:v>
                </c:pt>
                <c:pt idx="6">
                  <c:v>0.41599999999999998</c:v>
                </c:pt>
                <c:pt idx="7">
                  <c:v>0.39400000000000002</c:v>
                </c:pt>
                <c:pt idx="8">
                  <c:v>0.37</c:v>
                </c:pt>
                <c:pt idx="9">
                  <c:v>0.33800000000000002</c:v>
                </c:pt>
                <c:pt idx="10">
                  <c:v>0.30199999999999999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5C24-4621-8C4C-A8FDEE314367}"/>
            </c:ext>
          </c:extLst>
        </c:ser>
        <c:ser>
          <c:idx val="3"/>
          <c:order val="1"/>
          <c:tx>
            <c:strRef>
              <c:f>'Exp. Cone Bending'!$AH$3</c:f>
              <c:strCache>
                <c:ptCount val="1"/>
                <c:pt idx="0">
                  <c:v>w/t = 1</c:v>
                </c:pt>
              </c:strCache>
            </c:strRef>
          </c:tx>
          <c:spPr>
            <a:ln w="19050"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Bending'!$AH$5:$AH$15</c:f>
              <c:numCache>
                <c:formatCode>General</c:formatCode>
                <c:ptCount val="11"/>
                <c:pt idx="0">
                  <c:v>0.62</c:v>
                </c:pt>
                <c:pt idx="1">
                  <c:v>0.47699999999999998</c:v>
                </c:pt>
                <c:pt idx="2">
                  <c:v>0.439</c:v>
                </c:pt>
                <c:pt idx="3">
                  <c:v>0.45700000000000002</c:v>
                </c:pt>
                <c:pt idx="4">
                  <c:v>0.45900000000000002</c:v>
                </c:pt>
                <c:pt idx="5">
                  <c:v>0.44400000000000001</c:v>
                </c:pt>
                <c:pt idx="6">
                  <c:v>0.40799999999999997</c:v>
                </c:pt>
                <c:pt idx="7">
                  <c:v>0.38700000000000001</c:v>
                </c:pt>
                <c:pt idx="8">
                  <c:v>0.36499999999999999</c:v>
                </c:pt>
                <c:pt idx="9">
                  <c:v>0.33200000000000002</c:v>
                </c:pt>
                <c:pt idx="10">
                  <c:v>0.29899999999999999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5C24-4621-8C4C-A8FDEE314367}"/>
            </c:ext>
          </c:extLst>
        </c:ser>
        <c:ser>
          <c:idx val="4"/>
          <c:order val="2"/>
          <c:tx>
            <c:strRef>
              <c:f>'Exp. Cone Bending'!$AI$3</c:f>
              <c:strCache>
                <c:ptCount val="1"/>
                <c:pt idx="0">
                  <c:v>w/t = 2</c:v>
                </c:pt>
              </c:strCache>
            </c:strRef>
          </c:tx>
          <c:spPr>
            <a:ln w="19050">
              <a:solidFill>
                <a:srgbClr val="00B0F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Bending'!$AI$5:$AI$15</c:f>
              <c:numCache>
                <c:formatCode>General</c:formatCode>
                <c:ptCount val="11"/>
                <c:pt idx="0">
                  <c:v>0.56100000000000005</c:v>
                </c:pt>
                <c:pt idx="1">
                  <c:v>0.41199999999999998</c:v>
                </c:pt>
                <c:pt idx="2">
                  <c:v>0.36299999999999999</c:v>
                </c:pt>
                <c:pt idx="3">
                  <c:v>0.35299999999999998</c:v>
                </c:pt>
                <c:pt idx="4">
                  <c:v>0.35699999999999998</c:v>
                </c:pt>
                <c:pt idx="5">
                  <c:v>0.36599999999999999</c:v>
                </c:pt>
                <c:pt idx="6">
                  <c:v>0.374</c:v>
                </c:pt>
                <c:pt idx="7">
                  <c:v>0.35099999999999998</c:v>
                </c:pt>
                <c:pt idx="8">
                  <c:v>0.33700000000000002</c:v>
                </c:pt>
                <c:pt idx="9">
                  <c:v>0.316</c:v>
                </c:pt>
                <c:pt idx="10">
                  <c:v>0.28799999999999998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5C24-4621-8C4C-A8FDEE3143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Bending'!$J$2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accent4">
                  <a:lumMod val="20000"/>
                  <a:lumOff val="80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Bending'!$K$2</c:f>
              <c:strCache>
                <c:ptCount val="1"/>
                <c:pt idx="0">
                  <c:v>Knockdown Factor - KDF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3897159705065066E-2"/>
          <c:y val="3.5814790718949495E-3"/>
          <c:w val="0.98150320871192154"/>
          <c:h val="7.4311178642202061E-2"/>
        </c:manualLayout>
      </c:layout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2"/>
          <c:order val="0"/>
          <c:tx>
            <c:strRef>
              <c:f>'Exp. Composite Cylinder'!$X$1</c:f>
              <c:strCache>
                <c:ptCount val="1"/>
                <c:pt idx="0">
                  <c:v>all</c:v>
                </c:pt>
              </c:strCache>
            </c:strRef>
          </c:tx>
          <c:spPr>
            <a:ln w="38100">
              <a:noFill/>
            </a:ln>
          </c:spPr>
          <c:marker>
            <c:symbol val="square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'Exp. Composite Cylinder'!$K$1:$K$222</c:f>
              <c:numCache>
                <c:formatCode>General</c:formatCode>
                <c:ptCount val="222"/>
                <c:pt idx="0">
                  <c:v>403.22350120764816</c:v>
                </c:pt>
                <c:pt idx="1">
                  <c:v>8425.6154880801514</c:v>
                </c:pt>
                <c:pt idx="2">
                  <c:v>413.65169520439764</c:v>
                </c:pt>
                <c:pt idx="3">
                  <c:v>8570.8847206332593</c:v>
                </c:pt>
                <c:pt idx="4">
                  <c:v>416.04274546569485</c:v>
                </c:pt>
                <c:pt idx="5">
                  <c:v>811.98355805559845</c:v>
                </c:pt>
                <c:pt idx="6">
                  <c:v>848.07171619140286</c:v>
                </c:pt>
                <c:pt idx="7">
                  <c:v>529.98550349746154</c:v>
                </c:pt>
                <c:pt idx="8">
                  <c:v>1173.609389139443</c:v>
                </c:pt>
                <c:pt idx="9">
                  <c:v>536.69046030879076</c:v>
                </c:pt>
                <c:pt idx="10">
                  <c:v>1186.3660129344371</c:v>
                </c:pt>
                <c:pt idx="11">
                  <c:v>1496.8395482699868</c:v>
                </c:pt>
                <c:pt idx="12">
                  <c:v>1549.1484572149059</c:v>
                </c:pt>
                <c:pt idx="13">
                  <c:v>1864.5189156834988</c:v>
                </c:pt>
                <c:pt idx="14">
                  <c:v>1864.5189156834988</c:v>
                </c:pt>
                <c:pt idx="15">
                  <c:v>2019.274571988972</c:v>
                </c:pt>
                <c:pt idx="16">
                  <c:v>2019.274571988972</c:v>
                </c:pt>
                <c:pt idx="17">
                  <c:v>647.33686276990181</c:v>
                </c:pt>
                <c:pt idx="18">
                  <c:v>845.466859949644</c:v>
                </c:pt>
                <c:pt idx="19">
                  <c:v>849.23260804956487</c:v>
                </c:pt>
                <c:pt idx="20">
                  <c:v>854.63311977220803</c:v>
                </c:pt>
                <c:pt idx="21">
                  <c:v>849.23260804956487</c:v>
                </c:pt>
                <c:pt idx="22">
                  <c:v>864.49901437275298</c:v>
                </c:pt>
                <c:pt idx="23">
                  <c:v>864.49901437275298</c:v>
                </c:pt>
                <c:pt idx="24">
                  <c:v>861.52251554666418</c:v>
                </c:pt>
                <c:pt idx="25">
                  <c:v>861.52251554666418</c:v>
                </c:pt>
                <c:pt idx="26">
                  <c:v>870.78171069813629</c:v>
                </c:pt>
                <c:pt idx="27">
                  <c:v>867.8018341730974</c:v>
                </c:pt>
                <c:pt idx="28">
                  <c:v>867.8018341730974</c:v>
                </c:pt>
                <c:pt idx="29">
                  <c:v>874.17336012150486</c:v>
                </c:pt>
                <c:pt idx="30">
                  <c:v>878.04138383885675</c:v>
                </c:pt>
                <c:pt idx="31">
                  <c:v>851.73142983655885</c:v>
                </c:pt>
                <c:pt idx="32">
                  <c:v>1349.9139642692628</c:v>
                </c:pt>
                <c:pt idx="33">
                  <c:v>1794.1415623614962</c:v>
                </c:pt>
                <c:pt idx="34">
                  <c:v>2564.352691981037</c:v>
                </c:pt>
                <c:pt idx="35">
                  <c:v>2865.0300973659982</c:v>
                </c:pt>
                <c:pt idx="36">
                  <c:v>3158.2994819701453</c:v>
                </c:pt>
                <c:pt idx="37">
                  <c:v>3205.4408649762959</c:v>
                </c:pt>
                <c:pt idx="38">
                  <c:v>3049.1942572291409</c:v>
                </c:pt>
                <c:pt idx="39">
                  <c:v>1702.4007538776975</c:v>
                </c:pt>
                <c:pt idx="40">
                  <c:v>2111.2183859167453</c:v>
                </c:pt>
                <c:pt idx="41">
                  <c:v>5587.5388076129684</c:v>
                </c:pt>
                <c:pt idx="42">
                  <c:v>5935.2590619342473</c:v>
                </c:pt>
                <c:pt idx="43">
                  <c:v>6157.2383411798864</c:v>
                </c:pt>
                <c:pt idx="44">
                  <c:v>858.545281275251</c:v>
                </c:pt>
                <c:pt idx="45">
                  <c:v>858.545281275251</c:v>
                </c:pt>
                <c:pt idx="46">
                  <c:v>858.545281275251</c:v>
                </c:pt>
                <c:pt idx="47">
                  <c:v>858.545281275251</c:v>
                </c:pt>
                <c:pt idx="48">
                  <c:v>858.545281275251</c:v>
                </c:pt>
                <c:pt idx="49">
                  <c:v>858.545281275251</c:v>
                </c:pt>
                <c:pt idx="50">
                  <c:v>858.545281275251</c:v>
                </c:pt>
                <c:pt idx="51">
                  <c:v>858.545281275251</c:v>
                </c:pt>
                <c:pt idx="52">
                  <c:v>858.545281275251</c:v>
                </c:pt>
                <c:pt idx="53">
                  <c:v>858.545281275251</c:v>
                </c:pt>
                <c:pt idx="54">
                  <c:v>858.545281275251</c:v>
                </c:pt>
                <c:pt idx="55">
                  <c:v>858.545281275251</c:v>
                </c:pt>
                <c:pt idx="56">
                  <c:v>858.545281275251</c:v>
                </c:pt>
                <c:pt idx="57">
                  <c:v>3434.181125101004</c:v>
                </c:pt>
                <c:pt idx="58">
                  <c:v>858.545281275251</c:v>
                </c:pt>
                <c:pt idx="59">
                  <c:v>858.545281275251</c:v>
                </c:pt>
                <c:pt idx="60">
                  <c:v>858.545281275251</c:v>
                </c:pt>
                <c:pt idx="61">
                  <c:v>858.545281275251</c:v>
                </c:pt>
                <c:pt idx="62">
                  <c:v>1717.090562550502</c:v>
                </c:pt>
                <c:pt idx="63">
                  <c:v>1717.090562550502</c:v>
                </c:pt>
                <c:pt idx="64">
                  <c:v>1717.090562550502</c:v>
                </c:pt>
                <c:pt idx="65">
                  <c:v>1717.090562550502</c:v>
                </c:pt>
                <c:pt idx="66">
                  <c:v>813.043128536116</c:v>
                </c:pt>
                <c:pt idx="67">
                  <c:v>924.07527292893758</c:v>
                </c:pt>
                <c:pt idx="68">
                  <c:v>953.5046615321329</c:v>
                </c:pt>
                <c:pt idx="69">
                  <c:v>876.09206346085602</c:v>
                </c:pt>
                <c:pt idx="70">
                  <c:v>919.06596349525364</c:v>
                </c:pt>
                <c:pt idx="71">
                  <c:v>973.51752465497043</c:v>
                </c:pt>
                <c:pt idx="72">
                  <c:v>1987.4002190894842</c:v>
                </c:pt>
                <c:pt idx="73">
                  <c:v>1906.6519698726511</c:v>
                </c:pt>
                <c:pt idx="74">
                  <c:v>1054.7239327705788</c:v>
                </c:pt>
                <c:pt idx="75">
                  <c:v>1054.7239327705788</c:v>
                </c:pt>
                <c:pt idx="76">
                  <c:v>1054.7239327705788</c:v>
                </c:pt>
                <c:pt idx="77">
                  <c:v>1054.7239327705788</c:v>
                </c:pt>
                <c:pt idx="78">
                  <c:v>1054.7239327705788</c:v>
                </c:pt>
                <c:pt idx="79">
                  <c:v>1054.7239327705788</c:v>
                </c:pt>
                <c:pt idx="80">
                  <c:v>1054.7239327705788</c:v>
                </c:pt>
                <c:pt idx="81">
                  <c:v>1054.7239327705788</c:v>
                </c:pt>
                <c:pt idx="82">
                  <c:v>1054.7239327705788</c:v>
                </c:pt>
                <c:pt idx="83">
                  <c:v>375.19732602436409</c:v>
                </c:pt>
                <c:pt idx="84">
                  <c:v>424.44458350030948</c:v>
                </c:pt>
                <c:pt idx="85">
                  <c:v>660.1655373127652</c:v>
                </c:pt>
                <c:pt idx="86">
                  <c:v>908.51352515899578</c:v>
                </c:pt>
                <c:pt idx="87">
                  <c:v>518.72903964962211</c:v>
                </c:pt>
                <c:pt idx="88">
                  <c:v>529.10362044261456</c:v>
                </c:pt>
                <c:pt idx="89">
                  <c:v>529.10362044261456</c:v>
                </c:pt>
                <c:pt idx="90">
                  <c:v>529.10362044261456</c:v>
                </c:pt>
                <c:pt idx="91">
                  <c:v>539.90165351287203</c:v>
                </c:pt>
                <c:pt idx="92">
                  <c:v>793.98267612335223</c:v>
                </c:pt>
                <c:pt idx="93">
                  <c:v>793.98267612335223</c:v>
                </c:pt>
                <c:pt idx="94">
                  <c:v>793.98267612335223</c:v>
                </c:pt>
                <c:pt idx="95">
                  <c:v>793.98267612335223</c:v>
                </c:pt>
                <c:pt idx="96">
                  <c:v>793.98267612335223</c:v>
                </c:pt>
                <c:pt idx="97">
                  <c:v>793.98267612335223</c:v>
                </c:pt>
                <c:pt idx="98">
                  <c:v>793.98267612335223</c:v>
                </c:pt>
                <c:pt idx="99">
                  <c:v>1323.304460205587</c:v>
                </c:pt>
                <c:pt idx="100">
                  <c:v>1323.304460205587</c:v>
                </c:pt>
                <c:pt idx="101">
                  <c:v>1323.304460205587</c:v>
                </c:pt>
                <c:pt idx="102">
                  <c:v>792.76540777095079</c:v>
                </c:pt>
                <c:pt idx="103">
                  <c:v>792.76540777095079</c:v>
                </c:pt>
                <c:pt idx="104">
                  <c:v>298.62482266489911</c:v>
                </c:pt>
                <c:pt idx="105">
                  <c:v>299.36435912518863</c:v>
                </c:pt>
                <c:pt idx="106">
                  <c:v>300.10756756393044</c:v>
                </c:pt>
                <c:pt idx="107">
                  <c:v>309.79838086814755</c:v>
                </c:pt>
                <c:pt idx="108">
                  <c:v>594.8982687733818</c:v>
                </c:pt>
                <c:pt idx="109">
                  <c:v>529.84508787272637</c:v>
                </c:pt>
                <c:pt idx="110">
                  <c:v>529.84508787272637</c:v>
                </c:pt>
                <c:pt idx="111">
                  <c:v>529.84508787272637</c:v>
                </c:pt>
                <c:pt idx="112">
                  <c:v>529.84508787272637</c:v>
                </c:pt>
                <c:pt idx="113">
                  <c:v>602.09669076446187</c:v>
                </c:pt>
                <c:pt idx="114">
                  <c:v>602.09669076446187</c:v>
                </c:pt>
                <c:pt idx="115">
                  <c:v>602.09669076446187</c:v>
                </c:pt>
                <c:pt idx="116">
                  <c:v>602.09669076446187</c:v>
                </c:pt>
                <c:pt idx="117">
                  <c:v>602.09669076446187</c:v>
                </c:pt>
                <c:pt idx="118">
                  <c:v>602.09669076446187</c:v>
                </c:pt>
                <c:pt idx="119">
                  <c:v>602.09669076446187</c:v>
                </c:pt>
                <c:pt idx="120">
                  <c:v>602.09669076446187</c:v>
                </c:pt>
                <c:pt idx="121">
                  <c:v>662.30635984090804</c:v>
                </c:pt>
                <c:pt idx="122">
                  <c:v>662.30635984090804</c:v>
                </c:pt>
                <c:pt idx="123">
                  <c:v>662.30635984090804</c:v>
                </c:pt>
                <c:pt idx="124">
                  <c:v>662.30635984090804</c:v>
                </c:pt>
                <c:pt idx="125">
                  <c:v>793.98267612335223</c:v>
                </c:pt>
                <c:pt idx="126">
                  <c:v>674.32054269761056</c:v>
                </c:pt>
                <c:pt idx="127">
                  <c:v>793.98267612335223</c:v>
                </c:pt>
                <c:pt idx="128">
                  <c:v>793.98267612335223</c:v>
                </c:pt>
                <c:pt idx="129">
                  <c:v>793.98267612335223</c:v>
                </c:pt>
                <c:pt idx="130">
                  <c:v>793.98267612335223</c:v>
                </c:pt>
                <c:pt idx="131">
                  <c:v>793.98267612335223</c:v>
                </c:pt>
                <c:pt idx="132">
                  <c:v>793.98267612335223</c:v>
                </c:pt>
                <c:pt idx="133">
                  <c:v>602.09669076446187</c:v>
                </c:pt>
                <c:pt idx="134">
                  <c:v>602.09669076446187</c:v>
                </c:pt>
                <c:pt idx="135">
                  <c:v>662.30635984090804</c:v>
                </c:pt>
                <c:pt idx="136">
                  <c:v>662.30635984090804</c:v>
                </c:pt>
                <c:pt idx="137">
                  <c:v>594.97263105697846</c:v>
                </c:pt>
                <c:pt idx="138">
                  <c:v>594.97263105697846</c:v>
                </c:pt>
                <c:pt idx="139">
                  <c:v>594.97263105697846</c:v>
                </c:pt>
                <c:pt idx="140">
                  <c:v>1984.9566903083805</c:v>
                </c:pt>
                <c:pt idx="141">
                  <c:v>1984.9566903083805</c:v>
                </c:pt>
                <c:pt idx="142">
                  <c:v>1984.9566903083805</c:v>
                </c:pt>
                <c:pt idx="143">
                  <c:v>1984.9566903083805</c:v>
                </c:pt>
                <c:pt idx="144">
                  <c:v>1984.9566903083805</c:v>
                </c:pt>
                <c:pt idx="145">
                  <c:v>1984.9566903083805</c:v>
                </c:pt>
                <c:pt idx="146">
                  <c:v>1925.4555010115255</c:v>
                </c:pt>
                <c:pt idx="147">
                  <c:v>1949.0028303142005</c:v>
                </c:pt>
                <c:pt idx="148">
                  <c:v>1960.4852806610372</c:v>
                </c:pt>
                <c:pt idx="149">
                  <c:v>1964.9985527644917</c:v>
                </c:pt>
                <c:pt idx="150">
                  <c:v>1993.8543598821004</c:v>
                </c:pt>
                <c:pt idx="151">
                  <c:v>1993.5356873508529</c:v>
                </c:pt>
                <c:pt idx="152">
                  <c:v>1993.2967497934396</c:v>
                </c:pt>
                <c:pt idx="153">
                  <c:v>2036.3767053221761</c:v>
                </c:pt>
                <c:pt idx="154">
                  <c:v>2058.1210767898651</c:v>
                </c:pt>
                <c:pt idx="155">
                  <c:v>2066.3894872925098</c:v>
                </c:pt>
                <c:pt idx="156">
                  <c:v>967.29435023678298</c:v>
                </c:pt>
                <c:pt idx="157">
                  <c:v>967.29435023678298</c:v>
                </c:pt>
                <c:pt idx="158">
                  <c:v>967.29435023678298</c:v>
                </c:pt>
                <c:pt idx="159">
                  <c:v>967.29435023678298</c:v>
                </c:pt>
                <c:pt idx="160">
                  <c:v>1233.5420707977746</c:v>
                </c:pt>
                <c:pt idx="161">
                  <c:v>1233.5420707977746</c:v>
                </c:pt>
                <c:pt idx="162">
                  <c:v>1233.5420707977746</c:v>
                </c:pt>
                <c:pt idx="163">
                  <c:v>2063.5612805051369</c:v>
                </c:pt>
                <c:pt idx="164">
                  <c:v>2063.5612805051369</c:v>
                </c:pt>
                <c:pt idx="165">
                  <c:v>2063.5612805051369</c:v>
                </c:pt>
                <c:pt idx="166">
                  <c:v>826.74730789468617</c:v>
                </c:pt>
                <c:pt idx="167">
                  <c:v>826.74730789468617</c:v>
                </c:pt>
                <c:pt idx="168">
                  <c:v>826.74730789468617</c:v>
                </c:pt>
                <c:pt idx="169">
                  <c:v>826.74730789468617</c:v>
                </c:pt>
                <c:pt idx="170">
                  <c:v>1102.3297438595816</c:v>
                </c:pt>
                <c:pt idx="171">
                  <c:v>1102.3297438595816</c:v>
                </c:pt>
                <c:pt idx="172">
                  <c:v>1102.3297438595816</c:v>
                </c:pt>
                <c:pt idx="173">
                  <c:v>1102.3297438595816</c:v>
                </c:pt>
                <c:pt idx="174">
                  <c:v>1102.3297438595816</c:v>
                </c:pt>
                <c:pt idx="175">
                  <c:v>1102.3297438595816</c:v>
                </c:pt>
                <c:pt idx="176">
                  <c:v>1552.7195001525054</c:v>
                </c:pt>
                <c:pt idx="177">
                  <c:v>1552.7195001525054</c:v>
                </c:pt>
                <c:pt idx="178">
                  <c:v>1653.4946157893723</c:v>
                </c:pt>
                <c:pt idx="179">
                  <c:v>1653.4946157893723</c:v>
                </c:pt>
                <c:pt idx="180">
                  <c:v>495.90462871680512</c:v>
                </c:pt>
                <c:pt idx="181">
                  <c:v>495.90462871680512</c:v>
                </c:pt>
                <c:pt idx="182">
                  <c:v>495.90462871680512</c:v>
                </c:pt>
                <c:pt idx="183">
                  <c:v>495.90462871680512</c:v>
                </c:pt>
                <c:pt idx="184">
                  <c:v>495.90462871680512</c:v>
                </c:pt>
                <c:pt idx="185">
                  <c:v>495.90462871680512</c:v>
                </c:pt>
                <c:pt idx="186">
                  <c:v>495.90462871680512</c:v>
                </c:pt>
                <c:pt idx="187">
                  <c:v>495.90462871680512</c:v>
                </c:pt>
                <c:pt idx="188">
                  <c:v>495.90462871680512</c:v>
                </c:pt>
                <c:pt idx="189">
                  <c:v>495.90462871680512</c:v>
                </c:pt>
                <c:pt idx="190">
                  <c:v>495.90462871680512</c:v>
                </c:pt>
                <c:pt idx="191">
                  <c:v>2035.0702963561507</c:v>
                </c:pt>
                <c:pt idx="192">
                  <c:v>2035.0702963561507</c:v>
                </c:pt>
                <c:pt idx="193">
                  <c:v>1823.9755285218846</c:v>
                </c:pt>
                <c:pt idx="194">
                  <c:v>1823.9755285218846</c:v>
                </c:pt>
                <c:pt idx="195">
                  <c:v>2056.7232549229452</c:v>
                </c:pt>
                <c:pt idx="196">
                  <c:v>2293.2144871566497</c:v>
                </c:pt>
                <c:pt idx="197">
                  <c:v>2484.4147263775458</c:v>
                </c:pt>
                <c:pt idx="198">
                  <c:v>4229.8952775549988</c:v>
                </c:pt>
                <c:pt idx="199">
                  <c:v>3406.925719346234</c:v>
                </c:pt>
                <c:pt idx="200">
                  <c:v>3406.925719346234</c:v>
                </c:pt>
                <c:pt idx="201">
                  <c:v>471.71415902330244</c:v>
                </c:pt>
                <c:pt idx="202">
                  <c:v>471.71415902330244</c:v>
                </c:pt>
                <c:pt idx="203">
                  <c:v>483.50701299888499</c:v>
                </c:pt>
                <c:pt idx="204">
                  <c:v>483.50701299888499</c:v>
                </c:pt>
                <c:pt idx="205">
                  <c:v>495.90462871680512</c:v>
                </c:pt>
                <c:pt idx="206">
                  <c:v>495.90462871680512</c:v>
                </c:pt>
                <c:pt idx="207">
                  <c:v>537.2300144432055</c:v>
                </c:pt>
                <c:pt idx="208">
                  <c:v>537.2300144432055</c:v>
                </c:pt>
                <c:pt idx="209">
                  <c:v>537.2300144432055</c:v>
                </c:pt>
                <c:pt idx="210">
                  <c:v>544.79663436494081</c:v>
                </c:pt>
                <c:pt idx="211">
                  <c:v>552.57944342729718</c:v>
                </c:pt>
                <c:pt idx="212">
                  <c:v>552.57944342729718</c:v>
                </c:pt>
                <c:pt idx="213">
                  <c:v>3275.4940960398999</c:v>
                </c:pt>
                <c:pt idx="214">
                  <c:v>827.11491452336327</c:v>
                </c:pt>
                <c:pt idx="215">
                  <c:v>2234.3054663434041</c:v>
                </c:pt>
                <c:pt idx="216">
                  <c:v>2078.4236896217717</c:v>
                </c:pt>
                <c:pt idx="217">
                  <c:v>2054.5337621548547</c:v>
                </c:pt>
                <c:pt idx="218">
                  <c:v>2127.9099679460996</c:v>
                </c:pt>
                <c:pt idx="219">
                  <c:v>2127.9099679460996</c:v>
                </c:pt>
                <c:pt idx="220">
                  <c:v>2102.8757330290864</c:v>
                </c:pt>
                <c:pt idx="221">
                  <c:v>2031.186787584913</c:v>
                </c:pt>
              </c:numCache>
            </c:numRef>
          </c:xVal>
          <c:yVal>
            <c:numRef>
              <c:f>'Exp. Composite Cylinder'!$V$1:$V$222</c:f>
              <c:numCache>
                <c:formatCode>General</c:formatCode>
                <c:ptCount val="222"/>
                <c:pt idx="0">
                  <c:v>0.71800064473047964</c:v>
                </c:pt>
                <c:pt idx="1">
                  <c:v>0.75815344822147679</c:v>
                </c:pt>
                <c:pt idx="2">
                  <c:v>0.83169365315022725</c:v>
                </c:pt>
                <c:pt idx="3">
                  <c:v>0.72209638753409944</c:v>
                </c:pt>
                <c:pt idx="4">
                  <c:v>0.73372750069657278</c:v>
                </c:pt>
                <c:pt idx="5">
                  <c:v>0.63203223055771129</c:v>
                </c:pt>
                <c:pt idx="6">
                  <c:v>0.62313782348830182</c:v>
                </c:pt>
                <c:pt idx="7">
                  <c:v>0.62872850919992351</c:v>
                </c:pt>
                <c:pt idx="8">
                  <c:v>0.44303945953578289</c:v>
                </c:pt>
                <c:pt idx="9">
                  <c:v>0.80487135899548423</c:v>
                </c:pt>
                <c:pt idx="10">
                  <c:v>0.42191608047414941</c:v>
                </c:pt>
                <c:pt idx="11">
                  <c:v>0.36295158828232899</c:v>
                </c:pt>
                <c:pt idx="12">
                  <c:v>0.71618318805687808</c:v>
                </c:pt>
                <c:pt idx="13">
                  <c:v>0.5553823054045115</c:v>
                </c:pt>
                <c:pt idx="14">
                  <c:v>0.52584654165988221</c:v>
                </c:pt>
                <c:pt idx="15">
                  <c:v>0.47104608485157334</c:v>
                </c:pt>
                <c:pt idx="16">
                  <c:v>0.55764888406433633</c:v>
                </c:pt>
                <c:pt idx="17">
                  <c:v>0.63582953842694101</c:v>
                </c:pt>
                <c:pt idx="18">
                  <c:v>0.65912155377685977</c:v>
                </c:pt>
                <c:pt idx="19">
                  <c:v>0.67646573080099093</c:v>
                </c:pt>
                <c:pt idx="20">
                  <c:v>0.65402132420692383</c:v>
                </c:pt>
                <c:pt idx="21">
                  <c:v>0.70516666199433709</c:v>
                </c:pt>
                <c:pt idx="22">
                  <c:v>0.61224506400520717</c:v>
                </c:pt>
                <c:pt idx="23">
                  <c:v>1.2311845210004719</c:v>
                </c:pt>
                <c:pt idx="24">
                  <c:v>0.77165500067303805</c:v>
                </c:pt>
                <c:pt idx="25">
                  <c:v>1.307680701588948</c:v>
                </c:pt>
                <c:pt idx="26">
                  <c:v>0.80304253337472831</c:v>
                </c:pt>
                <c:pt idx="27">
                  <c:v>0.70490161582807809</c:v>
                </c:pt>
                <c:pt idx="28">
                  <c:v>0.70238637658047609</c:v>
                </c:pt>
                <c:pt idx="29">
                  <c:v>0.75497445949156572</c:v>
                </c:pt>
                <c:pt idx="30">
                  <c:v>0.74870637785800243</c:v>
                </c:pt>
                <c:pt idx="31">
                  <c:v>0.8578662893693082</c:v>
                </c:pt>
                <c:pt idx="32">
                  <c:v>0.72346274768071928</c:v>
                </c:pt>
                <c:pt idx="33">
                  <c:v>0.40417638625836444</c:v>
                </c:pt>
                <c:pt idx="34">
                  <c:v>0.34874336338690703</c:v>
                </c:pt>
                <c:pt idx="35">
                  <c:v>0.35903067781695269</c:v>
                </c:pt>
                <c:pt idx="36">
                  <c:v>0.56914387940259625</c:v>
                </c:pt>
                <c:pt idx="37">
                  <c:v>0.63506488039965825</c:v>
                </c:pt>
                <c:pt idx="38">
                  <c:v>0.42013770570629511</c:v>
                </c:pt>
                <c:pt idx="39">
                  <c:v>0.49634251283195713</c:v>
                </c:pt>
                <c:pt idx="40">
                  <c:v>0.43621489535745889</c:v>
                </c:pt>
                <c:pt idx="41">
                  <c:v>1.1327302327887323</c:v>
                </c:pt>
                <c:pt idx="42">
                  <c:v>1.1745281471364835</c:v>
                </c:pt>
                <c:pt idx="43">
                  <c:v>1.3246510330013668</c:v>
                </c:pt>
                <c:pt idx="44">
                  <c:v>0.90181218587985346</c:v>
                </c:pt>
                <c:pt idx="45">
                  <c:v>0.86351931330472098</c:v>
                </c:pt>
                <c:pt idx="46">
                  <c:v>1.2886461178306672</c:v>
                </c:pt>
                <c:pt idx="47">
                  <c:v>0.76221407260069618</c:v>
                </c:pt>
                <c:pt idx="48">
                  <c:v>0.59200049957848067</c:v>
                </c:pt>
                <c:pt idx="49">
                  <c:v>0.59200049957848067</c:v>
                </c:pt>
                <c:pt idx="50">
                  <c:v>0.85386736322739809</c:v>
                </c:pt>
                <c:pt idx="51">
                  <c:v>0.85386736322739809</c:v>
                </c:pt>
                <c:pt idx="52">
                  <c:v>0.72546869663688818</c:v>
                </c:pt>
                <c:pt idx="53">
                  <c:v>0.70326964211888632</c:v>
                </c:pt>
                <c:pt idx="54">
                  <c:v>0.71441410673521111</c:v>
                </c:pt>
                <c:pt idx="55">
                  <c:v>0.67010587241385511</c:v>
                </c:pt>
                <c:pt idx="56">
                  <c:v>0.70326964211888632</c:v>
                </c:pt>
                <c:pt idx="57">
                  <c:v>0.70620831565932329</c:v>
                </c:pt>
                <c:pt idx="58">
                  <c:v>0.93696146438243089</c:v>
                </c:pt>
                <c:pt idx="59">
                  <c:v>0.95477386934673369</c:v>
                </c:pt>
                <c:pt idx="60">
                  <c:v>0.86238250919493253</c:v>
                </c:pt>
                <c:pt idx="61">
                  <c:v>0.84358398038414384</c:v>
                </c:pt>
                <c:pt idx="62">
                  <c:v>0.7474052692992692</c:v>
                </c:pt>
                <c:pt idx="63">
                  <c:v>0.80654979303627949</c:v>
                </c:pt>
                <c:pt idx="64">
                  <c:v>0.68283390724595205</c:v>
                </c:pt>
                <c:pt idx="65">
                  <c:v>0.62291382633632641</c:v>
                </c:pt>
                <c:pt idx="66">
                  <c:v>0.61717533299180327</c:v>
                </c:pt>
                <c:pt idx="67">
                  <c:v>0.94893093896265168</c:v>
                </c:pt>
                <c:pt idx="68">
                  <c:v>0.86996247066368793</c:v>
                </c:pt>
                <c:pt idx="69">
                  <c:v>0.85382278951279067</c:v>
                </c:pt>
                <c:pt idx="70">
                  <c:v>0.77802981077755706</c:v>
                </c:pt>
                <c:pt idx="71">
                  <c:v>1.068792480831066</c:v>
                </c:pt>
                <c:pt idx="72">
                  <c:v>0.86318977227327209</c:v>
                </c:pt>
                <c:pt idx="73">
                  <c:v>1.1442555240419496</c:v>
                </c:pt>
                <c:pt idx="74">
                  <c:v>0.73256794218186017</c:v>
                </c:pt>
                <c:pt idx="75">
                  <c:v>0.75500586756325827</c:v>
                </c:pt>
                <c:pt idx="76">
                  <c:v>0.73256794218186028</c:v>
                </c:pt>
                <c:pt idx="77">
                  <c:v>0.69230258011797352</c:v>
                </c:pt>
                <c:pt idx="78">
                  <c:v>0.73019703713495743</c:v>
                </c:pt>
                <c:pt idx="79">
                  <c:v>0.62525854078023291</c:v>
                </c:pt>
                <c:pt idx="80">
                  <c:v>0.8229617045649209</c:v>
                </c:pt>
                <c:pt idx="81">
                  <c:v>0.85177162725136413</c:v>
                </c:pt>
                <c:pt idx="82">
                  <c:v>0.80041480854944358</c:v>
                </c:pt>
                <c:pt idx="83">
                  <c:v>0.76799136508333787</c:v>
                </c:pt>
                <c:pt idx="84">
                  <c:v>0.80988464252008907</c:v>
                </c:pt>
                <c:pt idx="85">
                  <c:v>0.87929759109767469</c:v>
                </c:pt>
                <c:pt idx="86">
                  <c:v>0.9341123468956779</c:v>
                </c:pt>
                <c:pt idx="87">
                  <c:v>0.82090484197372937</c:v>
                </c:pt>
                <c:pt idx="88">
                  <c:v>0.65400242615738247</c:v>
                </c:pt>
                <c:pt idx="89">
                  <c:v>0.94234625429604446</c:v>
                </c:pt>
                <c:pt idx="90">
                  <c:v>0.98851616735504</c:v>
                </c:pt>
                <c:pt idx="91">
                  <c:v>0.75317355694024801</c:v>
                </c:pt>
                <c:pt idx="92">
                  <c:v>0.8021954823728098</c:v>
                </c:pt>
                <c:pt idx="93">
                  <c:v>0.93597341234884279</c:v>
                </c:pt>
                <c:pt idx="94">
                  <c:v>0.99028560050065428</c:v>
                </c:pt>
                <c:pt idx="95">
                  <c:v>0.94244690424367084</c:v>
                </c:pt>
                <c:pt idx="96">
                  <c:v>0.78002955457040324</c:v>
                </c:pt>
                <c:pt idx="97">
                  <c:v>0.90905426106587117</c:v>
                </c:pt>
                <c:pt idx="98">
                  <c:v>0.81036297434146898</c:v>
                </c:pt>
                <c:pt idx="99">
                  <c:v>1.0236629330168385</c:v>
                </c:pt>
                <c:pt idx="100">
                  <c:v>0.97094179953484461</c:v>
                </c:pt>
                <c:pt idx="101">
                  <c:v>0.96307287438058176</c:v>
                </c:pt>
                <c:pt idx="102">
                  <c:v>0.84398462099142002</c:v>
                </c:pt>
                <c:pt idx="103">
                  <c:v>0.8482191195124158</c:v>
                </c:pt>
                <c:pt idx="104">
                  <c:v>0.72828437307034299</c:v>
                </c:pt>
                <c:pt idx="105">
                  <c:v>0.57604773838820778</c:v>
                </c:pt>
                <c:pt idx="106">
                  <c:v>0.83467734766497093</c:v>
                </c:pt>
                <c:pt idx="107">
                  <c:v>0.89431245846245</c:v>
                </c:pt>
                <c:pt idx="108">
                  <c:v>0.70945295728773405</c:v>
                </c:pt>
                <c:pt idx="109">
                  <c:v>1.1086628586925202</c:v>
                </c:pt>
                <c:pt idx="110">
                  <c:v>1.0505036808533479</c:v>
                </c:pt>
                <c:pt idx="111">
                  <c:v>1.1884498707353885</c:v>
                </c:pt>
                <c:pt idx="112">
                  <c:v>1.1607887382877295</c:v>
                </c:pt>
                <c:pt idx="113">
                  <c:v>0.69206441979351396</c:v>
                </c:pt>
                <c:pt idx="114">
                  <c:v>0.60695999583665272</c:v>
                </c:pt>
                <c:pt idx="115">
                  <c:v>0.62320505686572003</c:v>
                </c:pt>
                <c:pt idx="116">
                  <c:v>0.65933810783870228</c:v>
                </c:pt>
                <c:pt idx="117">
                  <c:v>0.99868764224130768</c:v>
                </c:pt>
                <c:pt idx="118">
                  <c:v>0.96727411665033136</c:v>
                </c:pt>
                <c:pt idx="119">
                  <c:v>0.85093110952373041</c:v>
                </c:pt>
                <c:pt idx="120">
                  <c:v>0.93552834858880007</c:v>
                </c:pt>
                <c:pt idx="121">
                  <c:v>0.80060709385005613</c:v>
                </c:pt>
                <c:pt idx="122">
                  <c:v>0.7722483263337353</c:v>
                </c:pt>
                <c:pt idx="123">
                  <c:v>0.74972511138079612</c:v>
                </c:pt>
                <c:pt idx="124">
                  <c:v>0.81074631242007866</c:v>
                </c:pt>
                <c:pt idx="125">
                  <c:v>0.94244690424367084</c:v>
                </c:pt>
                <c:pt idx="126">
                  <c:v>0.77897163095648014</c:v>
                </c:pt>
                <c:pt idx="127">
                  <c:v>0.77798154082520266</c:v>
                </c:pt>
                <c:pt idx="128">
                  <c:v>0.85931939794923162</c:v>
                </c:pt>
                <c:pt idx="129">
                  <c:v>0.88787904648119698</c:v>
                </c:pt>
                <c:pt idx="130">
                  <c:v>0.74955908289241624</c:v>
                </c:pt>
                <c:pt idx="131">
                  <c:v>0.93122631621381924</c:v>
                </c:pt>
                <c:pt idx="132">
                  <c:v>0.85399966393531745</c:v>
                </c:pt>
                <c:pt idx="133">
                  <c:v>0.56125124600178544</c:v>
                </c:pt>
                <c:pt idx="134">
                  <c:v>0.81357874977158329</c:v>
                </c:pt>
                <c:pt idx="135">
                  <c:v>0.62314441348912641</c:v>
                </c:pt>
                <c:pt idx="136">
                  <c:v>0.68139798170667143</c:v>
                </c:pt>
                <c:pt idx="137">
                  <c:v>0.92741965739497123</c:v>
                </c:pt>
                <c:pt idx="138">
                  <c:v>0.83609578595947875</c:v>
                </c:pt>
                <c:pt idx="139">
                  <c:v>0.80246880905371143</c:v>
                </c:pt>
                <c:pt idx="140">
                  <c:v>0.63946496142676956</c:v>
                </c:pt>
                <c:pt idx="141">
                  <c:v>0.64239828693790146</c:v>
                </c:pt>
                <c:pt idx="142">
                  <c:v>0.88730643155872047</c:v>
                </c:pt>
                <c:pt idx="143">
                  <c:v>0.65891635539513993</c:v>
                </c:pt>
                <c:pt idx="144">
                  <c:v>0.70088555000629538</c:v>
                </c:pt>
                <c:pt idx="145">
                  <c:v>0.80269290523045056</c:v>
                </c:pt>
                <c:pt idx="146">
                  <c:v>0.60616948108607505</c:v>
                </c:pt>
                <c:pt idx="147">
                  <c:v>0.61871699327131868</c:v>
                </c:pt>
                <c:pt idx="148">
                  <c:v>0.64306009757143623</c:v>
                </c:pt>
                <c:pt idx="149">
                  <c:v>0.60665362035225046</c:v>
                </c:pt>
                <c:pt idx="150">
                  <c:v>0.70109563706671896</c:v>
                </c:pt>
                <c:pt idx="151">
                  <c:v>0.6284673578033062</c:v>
                </c:pt>
                <c:pt idx="152">
                  <c:v>0.597366209022135</c:v>
                </c:pt>
                <c:pt idx="153">
                  <c:v>0.75233549067267991</c:v>
                </c:pt>
                <c:pt idx="154">
                  <c:v>0.71601532567049808</c:v>
                </c:pt>
                <c:pt idx="155">
                  <c:v>0.75487311511585142</c:v>
                </c:pt>
                <c:pt idx="156">
                  <c:v>0.45591357155950823</c:v>
                </c:pt>
                <c:pt idx="157">
                  <c:v>0.60168912321812151</c:v>
                </c:pt>
                <c:pt idx="158">
                  <c:v>0.59014493439220395</c:v>
                </c:pt>
                <c:pt idx="159">
                  <c:v>0.58068369295906241</c:v>
                </c:pt>
                <c:pt idx="160">
                  <c:v>0.52685950413223137</c:v>
                </c:pt>
                <c:pt idx="161">
                  <c:v>0.53390308039068368</c:v>
                </c:pt>
                <c:pt idx="162">
                  <c:v>0.50596356123215624</c:v>
                </c:pt>
                <c:pt idx="163">
                  <c:v>0.65157371617890669</c:v>
                </c:pt>
                <c:pt idx="164">
                  <c:v>0.60867349105891344</c:v>
                </c:pt>
                <c:pt idx="165">
                  <c:v>0.61207152869218029</c:v>
                </c:pt>
                <c:pt idx="166">
                  <c:v>1.1452525012852455</c:v>
                </c:pt>
                <c:pt idx="167">
                  <c:v>1.0618104164195041</c:v>
                </c:pt>
                <c:pt idx="168">
                  <c:v>0.83442084865741295</c:v>
                </c:pt>
                <c:pt idx="169">
                  <c:v>1.0072369201566023</c:v>
                </c:pt>
                <c:pt idx="170">
                  <c:v>0.45497769000073146</c:v>
                </c:pt>
                <c:pt idx="171">
                  <c:v>0.46375539463097065</c:v>
                </c:pt>
                <c:pt idx="172">
                  <c:v>0.53251408090117769</c:v>
                </c:pt>
                <c:pt idx="173">
                  <c:v>0.48990381911243602</c:v>
                </c:pt>
                <c:pt idx="174">
                  <c:v>0.47809213116598231</c:v>
                </c:pt>
                <c:pt idx="175">
                  <c:v>0.54165026154451879</c:v>
                </c:pt>
                <c:pt idx="176">
                  <c:v>0.62901187142184445</c:v>
                </c:pt>
                <c:pt idx="177">
                  <c:v>0.63545564945847477</c:v>
                </c:pt>
                <c:pt idx="178">
                  <c:v>0.37129000069616874</c:v>
                </c:pt>
                <c:pt idx="179">
                  <c:v>0.56621725106165732</c:v>
                </c:pt>
                <c:pt idx="180">
                  <c:v>0.85834462108790188</c:v>
                </c:pt>
                <c:pt idx="181">
                  <c:v>0.81842161545590641</c:v>
                </c:pt>
                <c:pt idx="182">
                  <c:v>0.88543523205247021</c:v>
                </c:pt>
                <c:pt idx="183">
                  <c:v>0.882583588793042</c:v>
                </c:pt>
                <c:pt idx="184">
                  <c:v>0.8611962643473301</c:v>
                </c:pt>
                <c:pt idx="185">
                  <c:v>0.83838311827190415</c:v>
                </c:pt>
                <c:pt idx="186">
                  <c:v>0.87973194553361378</c:v>
                </c:pt>
                <c:pt idx="187">
                  <c:v>0.86262208597704426</c:v>
                </c:pt>
                <c:pt idx="188">
                  <c:v>0.80131175589933701</c:v>
                </c:pt>
                <c:pt idx="189">
                  <c:v>0.82269908034504879</c:v>
                </c:pt>
                <c:pt idx="190">
                  <c:v>0.78990518286162403</c:v>
                </c:pt>
                <c:pt idx="191">
                  <c:v>0.70554403798568854</c:v>
                </c:pt>
                <c:pt idx="192">
                  <c:v>0.64981386120956774</c:v>
                </c:pt>
                <c:pt idx="193">
                  <c:v>0.59917207054150412</c:v>
                </c:pt>
                <c:pt idx="194">
                  <c:v>0.60300064607212078</c:v>
                </c:pt>
                <c:pt idx="195">
                  <c:v>0.73091480397057773</c:v>
                </c:pt>
                <c:pt idx="196">
                  <c:v>0.88782389732759326</c:v>
                </c:pt>
                <c:pt idx="197">
                  <c:v>0.95439001643202914</c:v>
                </c:pt>
                <c:pt idx="198">
                  <c:v>0.5263381298017743</c:v>
                </c:pt>
                <c:pt idx="199">
                  <c:v>0.43883937434043485</c:v>
                </c:pt>
                <c:pt idx="200">
                  <c:v>0.48063360046809533</c:v>
                </c:pt>
                <c:pt idx="201">
                  <c:v>0.78847458434000217</c:v>
                </c:pt>
                <c:pt idx="202">
                  <c:v>0.77642034515349878</c:v>
                </c:pt>
                <c:pt idx="203">
                  <c:v>0.7162330208532619</c:v>
                </c:pt>
                <c:pt idx="204">
                  <c:v>0.76609431796441541</c:v>
                </c:pt>
                <c:pt idx="205">
                  <c:v>0.82709175125652901</c:v>
                </c:pt>
                <c:pt idx="206">
                  <c:v>0.7656203804080024</c:v>
                </c:pt>
                <c:pt idx="207">
                  <c:v>0.89299191374663078</c:v>
                </c:pt>
                <c:pt idx="208">
                  <c:v>0.86469002695417785</c:v>
                </c:pt>
                <c:pt idx="209">
                  <c:v>0.85566037735849054</c:v>
                </c:pt>
                <c:pt idx="210">
                  <c:v>0.74870689066914142</c:v>
                </c:pt>
                <c:pt idx="211">
                  <c:v>0.78325418158015681</c:v>
                </c:pt>
                <c:pt idx="212">
                  <c:v>0.71737949667841172</c:v>
                </c:pt>
                <c:pt idx="213">
                  <c:v>0.77702464522756798</c:v>
                </c:pt>
                <c:pt idx="214">
                  <c:v>0.93868493720256518</c:v>
                </c:pt>
                <c:pt idx="215">
                  <c:v>0.62353123620704054</c:v>
                </c:pt>
                <c:pt idx="216">
                  <c:v>0.54702425071248861</c:v>
                </c:pt>
                <c:pt idx="217">
                  <c:v>0.54719139332859312</c:v>
                </c:pt>
                <c:pt idx="218">
                  <c:v>0.61660104425233242</c:v>
                </c:pt>
                <c:pt idx="219">
                  <c:v>0.59830522982110756</c:v>
                </c:pt>
                <c:pt idx="220">
                  <c:v>0.62445839409887349</c:v>
                </c:pt>
                <c:pt idx="221">
                  <c:v>0.6107689814439673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B34-48BE-94B0-7456FD4BA91C}"/>
            </c:ext>
          </c:extLst>
        </c:ser>
        <c:ser>
          <c:idx val="3"/>
          <c:order val="1"/>
          <c:tx>
            <c:strRef>
              <c:f>'v1'!$F$21</c:f>
              <c:strCache>
                <c:ptCount val="1"/>
                <c:pt idx="0">
                  <c:v>Composite Shells </c:v>
                </c:pt>
              </c:strCache>
            </c:strRef>
          </c:tx>
          <c:spPr>
            <a:ln w="38100">
              <a:solidFill>
                <a:schemeClr val="accent1"/>
              </a:solidFill>
            </a:ln>
          </c:spPr>
          <c:marker>
            <c:symbol val="none"/>
          </c:marker>
          <c:xVal>
            <c:numRef>
              <c:f>'v1'!$D$25:$D$35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'v1'!$F$25:$F$35</c:f>
              <c:numCache>
                <c:formatCode>General</c:formatCode>
                <c:ptCount val="11"/>
                <c:pt idx="0">
                  <c:v>0.65</c:v>
                </c:pt>
                <c:pt idx="1">
                  <c:v>0.56000000000000005</c:v>
                </c:pt>
                <c:pt idx="2">
                  <c:v>0.53700000000000003</c:v>
                </c:pt>
                <c:pt idx="3">
                  <c:v>0.49199999999999999</c:v>
                </c:pt>
                <c:pt idx="4">
                  <c:v>0.46700000000000003</c:v>
                </c:pt>
                <c:pt idx="5">
                  <c:v>0.434</c:v>
                </c:pt>
                <c:pt idx="6">
                  <c:v>0.40200000000000002</c:v>
                </c:pt>
                <c:pt idx="7">
                  <c:v>0.38700000000000001</c:v>
                </c:pt>
                <c:pt idx="8">
                  <c:v>0.35399999999999998</c:v>
                </c:pt>
                <c:pt idx="9">
                  <c:v>0.32500000000000001</c:v>
                </c:pt>
                <c:pt idx="10">
                  <c:v>0.28899999999999998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B34-48BE-94B0-7456FD4BA9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21154272"/>
        <c:axId val="1221155232"/>
      </c:scatterChart>
      <c:valAx>
        <c:axId val="1221154272"/>
        <c:scaling>
          <c:orientation val="minMax"/>
          <c:max val="5000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21155232"/>
        <c:crosses val="autoZero"/>
        <c:crossBetween val="midCat"/>
      </c:valAx>
      <c:valAx>
        <c:axId val="1221155232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21154272"/>
        <c:crosses val="autoZero"/>
        <c:crossBetween val="midCat"/>
      </c:valAx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'v05'!$F$46</c:f>
              <c:strCache>
                <c:ptCount val="1"/>
                <c:pt idx="0">
                  <c:v>Metal shells</c:v>
                </c:pt>
              </c:strCache>
            </c:strRef>
          </c:tx>
          <c:xVal>
            <c:numRef>
              <c:f>'v05'!$D$51:$D$61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'v05'!$F$51:$F$61</c:f>
              <c:numCache>
                <c:formatCode>General</c:formatCode>
                <c:ptCount val="11"/>
                <c:pt idx="0">
                  <c:v>0.69799999999999995</c:v>
                </c:pt>
                <c:pt idx="1">
                  <c:v>0.56999999999999995</c:v>
                </c:pt>
                <c:pt idx="2">
                  <c:v>0.54700000000000004</c:v>
                </c:pt>
                <c:pt idx="3">
                  <c:v>0.52400000000000002</c:v>
                </c:pt>
                <c:pt idx="4">
                  <c:v>0.48499999999999999</c:v>
                </c:pt>
                <c:pt idx="5">
                  <c:v>0.46</c:v>
                </c:pt>
                <c:pt idx="6">
                  <c:v>0.42499999999999999</c:v>
                </c:pt>
                <c:pt idx="7">
                  <c:v>0.40300000000000002</c:v>
                </c:pt>
                <c:pt idx="8">
                  <c:v>0.372</c:v>
                </c:pt>
                <c:pt idx="9">
                  <c:v>0.34</c:v>
                </c:pt>
                <c:pt idx="10">
                  <c:v>0.30099999999999999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793-4857-809F-75E053D9F2FE}"/>
            </c:ext>
          </c:extLst>
        </c:ser>
        <c:ser>
          <c:idx val="2"/>
          <c:order val="1"/>
          <c:tx>
            <c:strRef>
              <c:f>v0!$F$45</c:f>
              <c:strCache>
                <c:ptCount val="1"/>
                <c:pt idx="0">
                  <c:v>perfect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xVal>
            <c:numRef>
              <c:f>v0!$D$51:$D$61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v0!$F$51:$F$61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793-4857-809F-75E053D9F2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#REF!</c:f>
              <c:strCache>
                <c:ptCount val="1"/>
                <c:pt idx="0">
                  <c:v>#REF!</c:v>
                </c:pt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8.1727792441092118E-3"/>
          <c:y val="8.6390636577126419E-3"/>
          <c:w val="0.98643197725284337"/>
          <c:h val="7.1958206181165149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'v05'!$E$44</c:f>
              <c:strCache>
                <c:ptCount val="1"/>
                <c:pt idx="0">
                  <c:v>Varianz - Snap Through entlang Höhe &amp; Umfang - Varianz Pert - 250 Realisierungen</c:v>
                </c:pt>
              </c:strCache>
            </c:strRef>
          </c:tx>
          <c:marker>
            <c:symbol val="diamond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'v05'!$D$51:$D$61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'v05'!$F$51:$F$61</c:f>
              <c:numCache>
                <c:formatCode>General</c:formatCode>
                <c:ptCount val="11"/>
                <c:pt idx="0">
                  <c:v>0.69799999999999995</c:v>
                </c:pt>
                <c:pt idx="1">
                  <c:v>0.56999999999999995</c:v>
                </c:pt>
                <c:pt idx="2">
                  <c:v>0.54700000000000004</c:v>
                </c:pt>
                <c:pt idx="3">
                  <c:v>0.52400000000000002</c:v>
                </c:pt>
                <c:pt idx="4">
                  <c:v>0.48499999999999999</c:v>
                </c:pt>
                <c:pt idx="5">
                  <c:v>0.46</c:v>
                </c:pt>
                <c:pt idx="6">
                  <c:v>0.42499999999999999</c:v>
                </c:pt>
                <c:pt idx="7">
                  <c:v>0.40300000000000002</c:v>
                </c:pt>
                <c:pt idx="8">
                  <c:v>0.372</c:v>
                </c:pt>
                <c:pt idx="9">
                  <c:v>0.34</c:v>
                </c:pt>
                <c:pt idx="10">
                  <c:v>0.30099999999999999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03A-43DB-A794-EABD540266D2}"/>
            </c:ext>
          </c:extLst>
        </c:ser>
        <c:ser>
          <c:idx val="0"/>
          <c:order val="1"/>
          <c:tx>
            <c:strRef>
              <c:f>'v05'!$U$28</c:f>
              <c:strCache>
                <c:ptCount val="1"/>
                <c:pt idx="0">
                  <c:v>Weingarten [1965]</c:v>
                </c:pt>
              </c:strCache>
            </c:strRef>
          </c:tx>
          <c:spPr>
            <a:ln>
              <a:noFill/>
            </a:ln>
          </c:spPr>
          <c:marker>
            <c:symbol val="diamond"/>
            <c:size val="9"/>
          </c:marker>
          <c:xVal>
            <c:numRef>
              <c:f>'v05'!$U$30:$U$190</c:f>
              <c:numCache>
                <c:formatCode>General</c:formatCode>
                <c:ptCount val="161"/>
                <c:pt idx="0">
                  <c:v>4769.6960070847281</c:v>
                </c:pt>
                <c:pt idx="1">
                  <c:v>3052.6054445342261</c:v>
                </c:pt>
                <c:pt idx="2">
                  <c:v>3052.6054445342261</c:v>
                </c:pt>
                <c:pt idx="3">
                  <c:v>3052.6054445342261</c:v>
                </c:pt>
                <c:pt idx="4">
                  <c:v>3113.6575534249105</c:v>
                </c:pt>
                <c:pt idx="5">
                  <c:v>3052.6054445342261</c:v>
                </c:pt>
                <c:pt idx="6">
                  <c:v>3052.6054445342261</c:v>
                </c:pt>
                <c:pt idx="7">
                  <c:v>3052.6054445342261</c:v>
                </c:pt>
                <c:pt idx="8">
                  <c:v>3052.6054445342261</c:v>
                </c:pt>
                <c:pt idx="9">
                  <c:v>3052.6054445342261</c:v>
                </c:pt>
                <c:pt idx="10">
                  <c:v>3052.6054445342261</c:v>
                </c:pt>
                <c:pt idx="11">
                  <c:v>3052.6054445342261</c:v>
                </c:pt>
                <c:pt idx="12">
                  <c:v>3052.6054445342261</c:v>
                </c:pt>
                <c:pt idx="13">
                  <c:v>3052.6054445342261</c:v>
                </c:pt>
                <c:pt idx="14">
                  <c:v>3052.6054445342261</c:v>
                </c:pt>
                <c:pt idx="15">
                  <c:v>3052.6054445342261</c:v>
                </c:pt>
                <c:pt idx="16">
                  <c:v>3052.6054445342261</c:v>
                </c:pt>
                <c:pt idx="17">
                  <c:v>3052.6054445342261</c:v>
                </c:pt>
                <c:pt idx="18">
                  <c:v>3052.6054445342261</c:v>
                </c:pt>
                <c:pt idx="19">
                  <c:v>3052.6054445342261</c:v>
                </c:pt>
                <c:pt idx="20">
                  <c:v>3052.6054445342261</c:v>
                </c:pt>
                <c:pt idx="21">
                  <c:v>3052.6054445342261</c:v>
                </c:pt>
                <c:pt idx="22">
                  <c:v>1717.0905625505022</c:v>
                </c:pt>
                <c:pt idx="23">
                  <c:v>763.15136113355652</c:v>
                </c:pt>
                <c:pt idx="24">
                  <c:v>763.15136113355652</c:v>
                </c:pt>
                <c:pt idx="25">
                  <c:v>763.15136113355652</c:v>
                </c:pt>
                <c:pt idx="26">
                  <c:v>763.15136113355652</c:v>
                </c:pt>
                <c:pt idx="27">
                  <c:v>763.15136113355652</c:v>
                </c:pt>
                <c:pt idx="28">
                  <c:v>2289.4540834006698</c:v>
                </c:pt>
                <c:pt idx="29">
                  <c:v>2289.4540834006698</c:v>
                </c:pt>
                <c:pt idx="30">
                  <c:v>560.91625043316401</c:v>
                </c:pt>
                <c:pt idx="31">
                  <c:v>572.36352085016745</c:v>
                </c:pt>
                <c:pt idx="32">
                  <c:v>1526.302722267113</c:v>
                </c:pt>
                <c:pt idx="33">
                  <c:v>1526.302722267113</c:v>
                </c:pt>
                <c:pt idx="34">
                  <c:v>381.57568056677826</c:v>
                </c:pt>
                <c:pt idx="35">
                  <c:v>381.57568056677826</c:v>
                </c:pt>
                <c:pt idx="36">
                  <c:v>763.15136113355652</c:v>
                </c:pt>
                <c:pt idx="37">
                  <c:v>763.15136113355652</c:v>
                </c:pt>
                <c:pt idx="38">
                  <c:v>190.78784028338913</c:v>
                </c:pt>
                <c:pt idx="39">
                  <c:v>190.78784028338913</c:v>
                </c:pt>
                <c:pt idx="40">
                  <c:v>1930.7729436678981</c:v>
                </c:pt>
                <c:pt idx="41">
                  <c:v>508.44959435523202</c:v>
                </c:pt>
                <c:pt idx="42">
                  <c:v>508.44959435523202</c:v>
                </c:pt>
                <c:pt idx="43">
                  <c:v>508.44959435523202</c:v>
                </c:pt>
                <c:pt idx="44">
                  <c:v>508.44959435523202</c:v>
                </c:pt>
                <c:pt idx="45">
                  <c:v>482.69323591697452</c:v>
                </c:pt>
                <c:pt idx="46">
                  <c:v>489.37081032689315</c:v>
                </c:pt>
                <c:pt idx="47">
                  <c:v>465.52233029146947</c:v>
                </c:pt>
                <c:pt idx="48">
                  <c:v>465.52233029146947</c:v>
                </c:pt>
                <c:pt idx="49">
                  <c:v>1469.0663701820963</c:v>
                </c:pt>
                <c:pt idx="50">
                  <c:v>1469.0663701820963</c:v>
                </c:pt>
                <c:pt idx="51">
                  <c:v>1430.9088021254186</c:v>
                </c:pt>
                <c:pt idx="52">
                  <c:v>1430.9088021254186</c:v>
                </c:pt>
                <c:pt idx="53">
                  <c:v>357.72720053135464</c:v>
                </c:pt>
                <c:pt idx="54">
                  <c:v>357.72720053135464</c:v>
                </c:pt>
                <c:pt idx="55">
                  <c:v>349.14174771860212</c:v>
                </c:pt>
                <c:pt idx="56">
                  <c:v>352.95750452426989</c:v>
                </c:pt>
                <c:pt idx="57">
                  <c:v>1018.807067113298</c:v>
                </c:pt>
                <c:pt idx="58">
                  <c:v>1018.807067113298</c:v>
                </c:pt>
                <c:pt idx="59">
                  <c:v>1018.807067113298</c:v>
                </c:pt>
                <c:pt idx="60">
                  <c:v>1018.807067113298</c:v>
                </c:pt>
                <c:pt idx="61">
                  <c:v>976.83374225095235</c:v>
                </c:pt>
                <c:pt idx="62">
                  <c:v>976.83374225095235</c:v>
                </c:pt>
                <c:pt idx="63">
                  <c:v>254.7017667783245</c:v>
                </c:pt>
                <c:pt idx="64">
                  <c:v>254.7017667783245</c:v>
                </c:pt>
                <c:pt idx="65">
                  <c:v>254.7017667783245</c:v>
                </c:pt>
                <c:pt idx="66">
                  <c:v>250.88600997265669</c:v>
                </c:pt>
                <c:pt idx="67">
                  <c:v>238.48480035423643</c:v>
                </c:pt>
                <c:pt idx="68">
                  <c:v>238.48480035423643</c:v>
                </c:pt>
                <c:pt idx="69">
                  <c:v>507.49565515381511</c:v>
                </c:pt>
                <c:pt idx="70">
                  <c:v>507.49565515381511</c:v>
                </c:pt>
                <c:pt idx="71">
                  <c:v>126.87391378845378</c:v>
                </c:pt>
                <c:pt idx="72">
                  <c:v>126.87391378845378</c:v>
                </c:pt>
                <c:pt idx="73">
                  <c:v>778.41438835622762</c:v>
                </c:pt>
                <c:pt idx="74">
                  <c:v>190.78784028338913</c:v>
                </c:pt>
                <c:pt idx="75">
                  <c:v>190.78784028338913</c:v>
                </c:pt>
                <c:pt idx="76">
                  <c:v>190.78784028338913</c:v>
                </c:pt>
                <c:pt idx="77">
                  <c:v>381.57568056677826</c:v>
                </c:pt>
                <c:pt idx="78">
                  <c:v>381.57568056677826</c:v>
                </c:pt>
                <c:pt idx="79">
                  <c:v>381.57568056677826</c:v>
                </c:pt>
                <c:pt idx="80">
                  <c:v>381.57568056677826</c:v>
                </c:pt>
                <c:pt idx="81">
                  <c:v>95.393920141694565</c:v>
                </c:pt>
                <c:pt idx="82">
                  <c:v>95.393920141694565</c:v>
                </c:pt>
                <c:pt idx="83">
                  <c:v>95.393920141694565</c:v>
                </c:pt>
                <c:pt idx="84">
                  <c:v>95.393920141694565</c:v>
                </c:pt>
                <c:pt idx="85">
                  <c:v>2033.7983774209281</c:v>
                </c:pt>
                <c:pt idx="86">
                  <c:v>2033.7983774209281</c:v>
                </c:pt>
                <c:pt idx="87">
                  <c:v>2033.7983774209281</c:v>
                </c:pt>
                <c:pt idx="88">
                  <c:v>2033.7983774209281</c:v>
                </c:pt>
                <c:pt idx="89">
                  <c:v>2033.7983774209281</c:v>
                </c:pt>
                <c:pt idx="90">
                  <c:v>1907.8784028338914</c:v>
                </c:pt>
                <c:pt idx="91">
                  <c:v>1907.8784028338914</c:v>
                </c:pt>
                <c:pt idx="92">
                  <c:v>1907.8784028338914</c:v>
                </c:pt>
                <c:pt idx="93">
                  <c:v>1957.4832413075726</c:v>
                </c:pt>
                <c:pt idx="94">
                  <c:v>1884.9838619998845</c:v>
                </c:pt>
                <c:pt idx="95">
                  <c:v>1884.9838619998845</c:v>
                </c:pt>
                <c:pt idx="96">
                  <c:v>1957.4832413075726</c:v>
                </c:pt>
                <c:pt idx="97">
                  <c:v>1930.7729436678981</c:v>
                </c:pt>
                <c:pt idx="98">
                  <c:v>1930.7729436678981</c:v>
                </c:pt>
                <c:pt idx="99">
                  <c:v>1930.7729436678981</c:v>
                </c:pt>
                <c:pt idx="100">
                  <c:v>1930.7729436678981</c:v>
                </c:pt>
                <c:pt idx="101">
                  <c:v>1930.7729436678981</c:v>
                </c:pt>
                <c:pt idx="102">
                  <c:v>1930.7729436678981</c:v>
                </c:pt>
                <c:pt idx="103">
                  <c:v>1930.7729436678981</c:v>
                </c:pt>
                <c:pt idx="104">
                  <c:v>1930.7729436678981</c:v>
                </c:pt>
                <c:pt idx="105">
                  <c:v>1930.7729436678981</c:v>
                </c:pt>
                <c:pt idx="106">
                  <c:v>1930.7729436678981</c:v>
                </c:pt>
                <c:pt idx="107">
                  <c:v>1930.7729436678981</c:v>
                </c:pt>
                <c:pt idx="108">
                  <c:v>1930.7729436678981</c:v>
                </c:pt>
                <c:pt idx="109">
                  <c:v>1930.7729436678981</c:v>
                </c:pt>
                <c:pt idx="110">
                  <c:v>1526.302722267113</c:v>
                </c:pt>
                <c:pt idx="111">
                  <c:v>1526.302722267113</c:v>
                </c:pt>
                <c:pt idx="112">
                  <c:v>1526.302722267113</c:v>
                </c:pt>
                <c:pt idx="113">
                  <c:v>1526.302722267113</c:v>
                </c:pt>
                <c:pt idx="114">
                  <c:v>1526.302722267113</c:v>
                </c:pt>
                <c:pt idx="115">
                  <c:v>1526.302722267113</c:v>
                </c:pt>
                <c:pt idx="116">
                  <c:v>1591.1705879634653</c:v>
                </c:pt>
                <c:pt idx="117">
                  <c:v>1526.302722267113</c:v>
                </c:pt>
                <c:pt idx="118">
                  <c:v>1526.302722267113</c:v>
                </c:pt>
                <c:pt idx="119">
                  <c:v>1526.302722267113</c:v>
                </c:pt>
                <c:pt idx="120">
                  <c:v>1526.302722267113</c:v>
                </c:pt>
                <c:pt idx="121">
                  <c:v>1526.302722267113</c:v>
                </c:pt>
                <c:pt idx="122">
                  <c:v>1526.302722267113</c:v>
                </c:pt>
                <c:pt idx="123">
                  <c:v>1526.302722267113</c:v>
                </c:pt>
                <c:pt idx="124">
                  <c:v>1526.302722267113</c:v>
                </c:pt>
                <c:pt idx="125">
                  <c:v>1526.302722267113</c:v>
                </c:pt>
                <c:pt idx="126">
                  <c:v>1526.302722267113</c:v>
                </c:pt>
                <c:pt idx="127">
                  <c:v>1526.302722267113</c:v>
                </c:pt>
                <c:pt idx="128">
                  <c:v>1526.302722267113</c:v>
                </c:pt>
                <c:pt idx="129">
                  <c:v>1526.302722267113</c:v>
                </c:pt>
                <c:pt idx="130">
                  <c:v>1526.302722267113</c:v>
                </c:pt>
                <c:pt idx="131">
                  <c:v>1526.302722267113</c:v>
                </c:pt>
                <c:pt idx="132">
                  <c:v>1526.302722267113</c:v>
                </c:pt>
                <c:pt idx="133">
                  <c:v>1526.302722267113</c:v>
                </c:pt>
                <c:pt idx="134">
                  <c:v>1526.302722267113</c:v>
                </c:pt>
                <c:pt idx="135">
                  <c:v>1526.302722267113</c:v>
                </c:pt>
                <c:pt idx="136">
                  <c:v>1526.302722267113</c:v>
                </c:pt>
                <c:pt idx="137">
                  <c:v>1526.302722267113</c:v>
                </c:pt>
                <c:pt idx="138">
                  <c:v>1526.302722267113</c:v>
                </c:pt>
                <c:pt idx="139">
                  <c:v>1526.302722267113</c:v>
                </c:pt>
                <c:pt idx="140">
                  <c:v>1526.302722267113</c:v>
                </c:pt>
                <c:pt idx="141">
                  <c:v>1526.302722267113</c:v>
                </c:pt>
                <c:pt idx="142">
                  <c:v>1232.4894482306938</c:v>
                </c:pt>
                <c:pt idx="143">
                  <c:v>1144.7270417003349</c:v>
                </c:pt>
                <c:pt idx="144">
                  <c:v>286.18176042508372</c:v>
                </c:pt>
                <c:pt idx="145">
                  <c:v>286.18176042508372</c:v>
                </c:pt>
                <c:pt idx="146">
                  <c:v>805.12468599590215</c:v>
                </c:pt>
                <c:pt idx="147">
                  <c:v>3052.6054445342261</c:v>
                </c:pt>
                <c:pt idx="148">
                  <c:v>3052.6054445342261</c:v>
                </c:pt>
                <c:pt idx="149">
                  <c:v>763.15136113355652</c:v>
                </c:pt>
                <c:pt idx="150">
                  <c:v>763.15136113355652</c:v>
                </c:pt>
                <c:pt idx="151">
                  <c:v>1526.302722267113</c:v>
                </c:pt>
                <c:pt idx="152">
                  <c:v>1526.302722267113</c:v>
                </c:pt>
                <c:pt idx="153">
                  <c:v>381.57568056677826</c:v>
                </c:pt>
                <c:pt idx="154">
                  <c:v>381.57568056677826</c:v>
                </c:pt>
                <c:pt idx="155">
                  <c:v>1430.9088021254186</c:v>
                </c:pt>
                <c:pt idx="156">
                  <c:v>1144.7270417003349</c:v>
                </c:pt>
                <c:pt idx="157">
                  <c:v>7154.5440106270926</c:v>
                </c:pt>
                <c:pt idx="158">
                  <c:v>286.18176042508372</c:v>
                </c:pt>
                <c:pt idx="159">
                  <c:v>3800.4937784451117</c:v>
                </c:pt>
                <c:pt idx="160">
                  <c:v>950.12344461127793</c:v>
                </c:pt>
              </c:numCache>
            </c:numRef>
          </c:xVal>
          <c:yVal>
            <c:numRef>
              <c:f>'v05'!$V$30:$V$190</c:f>
              <c:numCache>
                <c:formatCode>General</c:formatCode>
                <c:ptCount val="161"/>
                <c:pt idx="0">
                  <c:v>0.35309999999999997</c:v>
                </c:pt>
                <c:pt idx="1">
                  <c:v>0.30854999999999999</c:v>
                </c:pt>
                <c:pt idx="2">
                  <c:v>0.30854999999999999</c:v>
                </c:pt>
                <c:pt idx="3">
                  <c:v>0.32340000000000002</c:v>
                </c:pt>
                <c:pt idx="4">
                  <c:v>0.28544999999999998</c:v>
                </c:pt>
                <c:pt idx="5">
                  <c:v>0.35199449999999999</c:v>
                </c:pt>
                <c:pt idx="6">
                  <c:v>0.56649999999999445</c:v>
                </c:pt>
                <c:pt idx="7">
                  <c:v>0.44385000000000002</c:v>
                </c:pt>
                <c:pt idx="8">
                  <c:v>0.46529999999999994</c:v>
                </c:pt>
                <c:pt idx="9">
                  <c:v>0.47189999999999993</c:v>
                </c:pt>
                <c:pt idx="10">
                  <c:v>0.43064999999999998</c:v>
                </c:pt>
                <c:pt idx="11">
                  <c:v>0.44055</c:v>
                </c:pt>
                <c:pt idx="12">
                  <c:v>0.3861</c:v>
                </c:pt>
                <c:pt idx="13">
                  <c:v>0.39269999999999994</c:v>
                </c:pt>
                <c:pt idx="14">
                  <c:v>0.39764999999999995</c:v>
                </c:pt>
                <c:pt idx="15">
                  <c:v>0.40754999999999997</c:v>
                </c:pt>
                <c:pt idx="16">
                  <c:v>0.42074999999999996</c:v>
                </c:pt>
                <c:pt idx="17">
                  <c:v>0.56100000000000005</c:v>
                </c:pt>
                <c:pt idx="18">
                  <c:v>0.49169999999999997</c:v>
                </c:pt>
                <c:pt idx="19">
                  <c:v>0.49169999999999997</c:v>
                </c:pt>
                <c:pt idx="20">
                  <c:v>0.43230000000000002</c:v>
                </c:pt>
                <c:pt idx="21">
                  <c:v>0.27389999999999998</c:v>
                </c:pt>
                <c:pt idx="22">
                  <c:v>0.29699999999999999</c:v>
                </c:pt>
                <c:pt idx="23">
                  <c:v>0.26234999999999997</c:v>
                </c:pt>
                <c:pt idx="24">
                  <c:v>0.34979999999999994</c:v>
                </c:pt>
                <c:pt idx="25">
                  <c:v>0.32340000000000002</c:v>
                </c:pt>
                <c:pt idx="26">
                  <c:v>0.34979999999999994</c:v>
                </c:pt>
                <c:pt idx="27">
                  <c:v>0.36629999999999996</c:v>
                </c:pt>
                <c:pt idx="28">
                  <c:v>0.44714999999999999</c:v>
                </c:pt>
                <c:pt idx="29">
                  <c:v>0.45540000000000003</c:v>
                </c:pt>
                <c:pt idx="30">
                  <c:v>0.44385000000000002</c:v>
                </c:pt>
                <c:pt idx="31">
                  <c:v>0.44219999999999998</c:v>
                </c:pt>
                <c:pt idx="32">
                  <c:v>0.50819999999999999</c:v>
                </c:pt>
                <c:pt idx="33">
                  <c:v>0.46694999999999992</c:v>
                </c:pt>
                <c:pt idx="34">
                  <c:v>0.4521</c:v>
                </c:pt>
                <c:pt idx="35">
                  <c:v>0.50654999999999994</c:v>
                </c:pt>
                <c:pt idx="36">
                  <c:v>0.66990000000000005</c:v>
                </c:pt>
                <c:pt idx="37">
                  <c:v>0.5956499999999999</c:v>
                </c:pt>
                <c:pt idx="38">
                  <c:v>0.60389999999999999</c:v>
                </c:pt>
                <c:pt idx="39">
                  <c:v>0.67154999999999987</c:v>
                </c:pt>
                <c:pt idx="40">
                  <c:v>0.44550000000000001</c:v>
                </c:pt>
                <c:pt idx="41">
                  <c:v>0.31019999999999998</c:v>
                </c:pt>
                <c:pt idx="42">
                  <c:v>0.30359999999999998</c:v>
                </c:pt>
                <c:pt idx="43">
                  <c:v>0.42569999999999997</c:v>
                </c:pt>
                <c:pt idx="44">
                  <c:v>0.35309999999999997</c:v>
                </c:pt>
                <c:pt idx="45">
                  <c:v>0.44880000000000003</c:v>
                </c:pt>
                <c:pt idx="46">
                  <c:v>0.58739999999999992</c:v>
                </c:pt>
                <c:pt idx="47">
                  <c:v>0.63524999999999998</c:v>
                </c:pt>
                <c:pt idx="48">
                  <c:v>0.61874999999999991</c:v>
                </c:pt>
                <c:pt idx="49">
                  <c:v>0.53295000000000003</c:v>
                </c:pt>
                <c:pt idx="50">
                  <c:v>0.56430000000000002</c:v>
                </c:pt>
                <c:pt idx="51">
                  <c:v>0.57419999999999993</c:v>
                </c:pt>
                <c:pt idx="52">
                  <c:v>0.56100000000000005</c:v>
                </c:pt>
                <c:pt idx="53">
                  <c:v>0.58244999999999991</c:v>
                </c:pt>
                <c:pt idx="54">
                  <c:v>0.52800000000000002</c:v>
                </c:pt>
                <c:pt idx="55">
                  <c:v>0.59234999999999993</c:v>
                </c:pt>
                <c:pt idx="56">
                  <c:v>0.61380000000000001</c:v>
                </c:pt>
                <c:pt idx="57">
                  <c:v>0.55769999999999997</c:v>
                </c:pt>
                <c:pt idx="58">
                  <c:v>0.64349999999999996</c:v>
                </c:pt>
                <c:pt idx="59">
                  <c:v>0.69299999999999995</c:v>
                </c:pt>
                <c:pt idx="60">
                  <c:v>0.69629999999999992</c:v>
                </c:pt>
                <c:pt idx="61">
                  <c:v>0.49829999999999997</c:v>
                </c:pt>
                <c:pt idx="62">
                  <c:v>0.56264999999999998</c:v>
                </c:pt>
                <c:pt idx="63">
                  <c:v>0.59399999999999997</c:v>
                </c:pt>
                <c:pt idx="64">
                  <c:v>0.6863999999999999</c:v>
                </c:pt>
                <c:pt idx="65">
                  <c:v>0.60885</c:v>
                </c:pt>
                <c:pt idx="66">
                  <c:v>0.63195000000000001</c:v>
                </c:pt>
                <c:pt idx="67">
                  <c:v>0.60554999999999992</c:v>
                </c:pt>
                <c:pt idx="68">
                  <c:v>0.58244999999999991</c:v>
                </c:pt>
                <c:pt idx="69">
                  <c:v>0.72599999999999998</c:v>
                </c:pt>
                <c:pt idx="70">
                  <c:v>0.65010000000000001</c:v>
                </c:pt>
                <c:pt idx="71">
                  <c:v>0.71279999999999999</c:v>
                </c:pt>
                <c:pt idx="72">
                  <c:v>0.80684999999999996</c:v>
                </c:pt>
                <c:pt idx="73">
                  <c:v>0.58079999999999998</c:v>
                </c:pt>
                <c:pt idx="74">
                  <c:v>0.65339999999999998</c:v>
                </c:pt>
                <c:pt idx="75">
                  <c:v>0.76065000000000005</c:v>
                </c:pt>
                <c:pt idx="76">
                  <c:v>0.80024999999999991</c:v>
                </c:pt>
                <c:pt idx="77">
                  <c:v>0.5956499999999999</c:v>
                </c:pt>
                <c:pt idx="78">
                  <c:v>0.62864999999999993</c:v>
                </c:pt>
                <c:pt idx="79">
                  <c:v>0.65669999999999995</c:v>
                </c:pt>
                <c:pt idx="80">
                  <c:v>0.69299999999999995</c:v>
                </c:pt>
                <c:pt idx="81">
                  <c:v>0.68969999999999998</c:v>
                </c:pt>
                <c:pt idx="82">
                  <c:v>0.82499999999999996</c:v>
                </c:pt>
                <c:pt idx="83">
                  <c:v>0.71444999999999992</c:v>
                </c:pt>
                <c:pt idx="84">
                  <c:v>0.81509999999999994</c:v>
                </c:pt>
                <c:pt idx="85">
                  <c:v>0.35969999999999996</c:v>
                </c:pt>
                <c:pt idx="86">
                  <c:v>0.32174999999999998</c:v>
                </c:pt>
                <c:pt idx="87">
                  <c:v>0.35969999999999996</c:v>
                </c:pt>
                <c:pt idx="88">
                  <c:v>0.50324999999999998</c:v>
                </c:pt>
                <c:pt idx="89">
                  <c:v>0.42569999999999997</c:v>
                </c:pt>
                <c:pt idx="90">
                  <c:v>0.51974999999999993</c:v>
                </c:pt>
                <c:pt idx="91">
                  <c:v>0.47684999999999994</c:v>
                </c:pt>
                <c:pt idx="92">
                  <c:v>0.56759999999999988</c:v>
                </c:pt>
                <c:pt idx="93">
                  <c:v>0.43559999999999999</c:v>
                </c:pt>
                <c:pt idx="94">
                  <c:v>0.56430000000000002</c:v>
                </c:pt>
                <c:pt idx="95">
                  <c:v>0.34649999999999997</c:v>
                </c:pt>
                <c:pt idx="96">
                  <c:v>0.34154999999999996</c:v>
                </c:pt>
                <c:pt idx="97">
                  <c:v>0.36135</c:v>
                </c:pt>
                <c:pt idx="98">
                  <c:v>0.46035000000000004</c:v>
                </c:pt>
                <c:pt idx="99">
                  <c:v>0.47189999999999993</c:v>
                </c:pt>
                <c:pt idx="100">
                  <c:v>0.49499999999999994</c:v>
                </c:pt>
                <c:pt idx="101">
                  <c:v>0.49499999999999994</c:v>
                </c:pt>
                <c:pt idx="102">
                  <c:v>0.58409999999999995</c:v>
                </c:pt>
                <c:pt idx="103">
                  <c:v>0.56759999999999988</c:v>
                </c:pt>
                <c:pt idx="104">
                  <c:v>0.61544999999999994</c:v>
                </c:pt>
                <c:pt idx="105">
                  <c:v>0.54615000000000002</c:v>
                </c:pt>
                <c:pt idx="106">
                  <c:v>0.45540000000000003</c:v>
                </c:pt>
                <c:pt idx="107">
                  <c:v>0.47189999999999993</c:v>
                </c:pt>
                <c:pt idx="108">
                  <c:v>0.60059999999999991</c:v>
                </c:pt>
                <c:pt idx="109">
                  <c:v>0.65669999999999995</c:v>
                </c:pt>
                <c:pt idx="110">
                  <c:v>0.41744999999999999</c:v>
                </c:pt>
                <c:pt idx="111">
                  <c:v>0.52800000000000002</c:v>
                </c:pt>
                <c:pt idx="112">
                  <c:v>0.4521</c:v>
                </c:pt>
                <c:pt idx="113">
                  <c:v>0.42404999999999998</c:v>
                </c:pt>
                <c:pt idx="114">
                  <c:v>0.44880000000000003</c:v>
                </c:pt>
                <c:pt idx="115">
                  <c:v>0.58739999999999992</c:v>
                </c:pt>
                <c:pt idx="116">
                  <c:v>0.54779999999999995</c:v>
                </c:pt>
                <c:pt idx="117">
                  <c:v>0.50984999999999991</c:v>
                </c:pt>
                <c:pt idx="118">
                  <c:v>0.47849999999999993</c:v>
                </c:pt>
                <c:pt idx="119">
                  <c:v>0.50819999999999999</c:v>
                </c:pt>
                <c:pt idx="120">
                  <c:v>0.49004999999999993</c:v>
                </c:pt>
                <c:pt idx="121">
                  <c:v>0.47189999999999993</c:v>
                </c:pt>
                <c:pt idx="122">
                  <c:v>0.51315</c:v>
                </c:pt>
                <c:pt idx="123">
                  <c:v>0.49169999999999997</c:v>
                </c:pt>
                <c:pt idx="124">
                  <c:v>0.51315</c:v>
                </c:pt>
                <c:pt idx="125">
                  <c:v>0.47024999999999995</c:v>
                </c:pt>
                <c:pt idx="126">
                  <c:v>0.74414999999999998</c:v>
                </c:pt>
                <c:pt idx="127">
                  <c:v>0.68474999999999997</c:v>
                </c:pt>
                <c:pt idx="128">
                  <c:v>0.60224999999999995</c:v>
                </c:pt>
                <c:pt idx="129">
                  <c:v>0.48179999999999995</c:v>
                </c:pt>
                <c:pt idx="130">
                  <c:v>0.65339999999999998</c:v>
                </c:pt>
                <c:pt idx="131">
                  <c:v>0.54779999999999995</c:v>
                </c:pt>
                <c:pt idx="132">
                  <c:v>0.49664999999999998</c:v>
                </c:pt>
                <c:pt idx="133">
                  <c:v>0.49334999999999996</c:v>
                </c:pt>
                <c:pt idx="134">
                  <c:v>0.73754999999999993</c:v>
                </c:pt>
                <c:pt idx="135">
                  <c:v>0.67484999999999995</c:v>
                </c:pt>
                <c:pt idx="136">
                  <c:v>0.46035000000000004</c:v>
                </c:pt>
                <c:pt idx="137">
                  <c:v>0.44714999999999999</c:v>
                </c:pt>
                <c:pt idx="138">
                  <c:v>0.37619999999999998</c:v>
                </c:pt>
                <c:pt idx="139">
                  <c:v>0.57089999999999996</c:v>
                </c:pt>
                <c:pt idx="140">
                  <c:v>0.56924999999999992</c:v>
                </c:pt>
                <c:pt idx="141">
                  <c:v>0.60719999999999996</c:v>
                </c:pt>
                <c:pt idx="142">
                  <c:v>0.58079999999999998</c:v>
                </c:pt>
                <c:pt idx="143">
                  <c:v>0.53790000000000004</c:v>
                </c:pt>
                <c:pt idx="144">
                  <c:v>0.52469999999999994</c:v>
                </c:pt>
                <c:pt idx="145">
                  <c:v>0.5956499999999999</c:v>
                </c:pt>
                <c:pt idx="146">
                  <c:v>0.60719999999999996</c:v>
                </c:pt>
                <c:pt idx="147">
                  <c:v>0.51149999999999995</c:v>
                </c:pt>
                <c:pt idx="148">
                  <c:v>0.44055</c:v>
                </c:pt>
                <c:pt idx="149">
                  <c:v>0.55274999999999996</c:v>
                </c:pt>
                <c:pt idx="150">
                  <c:v>0.43890000000000001</c:v>
                </c:pt>
                <c:pt idx="151">
                  <c:v>0.59729999999999994</c:v>
                </c:pt>
                <c:pt idx="152">
                  <c:v>0.49169999999999997</c:v>
                </c:pt>
                <c:pt idx="153">
                  <c:v>0.44219999999999998</c:v>
                </c:pt>
                <c:pt idx="154">
                  <c:v>0.57089999999999996</c:v>
                </c:pt>
                <c:pt idx="155">
                  <c:v>0.53459999999999996</c:v>
                </c:pt>
                <c:pt idx="156">
                  <c:v>0.45045000000000002</c:v>
                </c:pt>
                <c:pt idx="157">
                  <c:v>0.46365000000000001</c:v>
                </c:pt>
                <c:pt idx="158">
                  <c:v>0.49994999999999995</c:v>
                </c:pt>
                <c:pt idx="159">
                  <c:v>0.41084999999999999</c:v>
                </c:pt>
                <c:pt idx="160">
                  <c:v>0.42404999999999998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03A-43DB-A794-EABD540266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'v05'!$D$3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'v05'!$E$1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1912844695254608E-2"/>
          <c:y val="2.2594783307588943E-3"/>
          <c:w val="0.89999992637666437"/>
          <c:h val="5.7680744452397993E-2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v0!$F$45</c:f>
              <c:strCache>
                <c:ptCount val="1"/>
                <c:pt idx="0">
                  <c:v>perfect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marker>
            <c:symbol val="diamond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v0!$D$51:$D$61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v0!$F$51:$F$61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338-48B1-82C2-35AA8CBAD9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8223567"/>
        <c:axId val="1118218287"/>
      </c:scatterChart>
      <c:valAx>
        <c:axId val="1118223567"/>
        <c:scaling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v0!$D$3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18287"/>
        <c:crosses val="autoZero"/>
        <c:crossBetween val="midCat"/>
      </c:valAx>
      <c:valAx>
        <c:axId val="1118218287"/>
        <c:scaling>
          <c:orientation val="minMax"/>
          <c:max val="0.8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v0!$E$1</c:f>
              <c:strCache>
                <c:ptCount val="1"/>
              </c:strCache>
            </c:strRef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18223567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1912844695254608E-2"/>
          <c:y val="2.2594783307588943E-3"/>
          <c:w val="0.6504368440620939"/>
          <c:h val="0.16825754436197868"/>
        </c:manualLayout>
      </c:layout>
      <c:overlay val="0"/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2"/>
          <c:order val="0"/>
          <c:tx>
            <c:strRef>
              <c:f>'Exp. Composite Cylinder'!$X$1</c:f>
              <c:strCache>
                <c:ptCount val="1"/>
                <c:pt idx="0">
                  <c:v>all</c:v>
                </c:pt>
              </c:strCache>
            </c:strRef>
          </c:tx>
          <c:spPr>
            <a:ln w="38100">
              <a:noFill/>
            </a:ln>
          </c:spPr>
          <c:marker>
            <c:symbol val="square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'Exp. Composite Cylinder'!$K$1:$K$222</c:f>
              <c:numCache>
                <c:formatCode>General</c:formatCode>
                <c:ptCount val="222"/>
                <c:pt idx="0">
                  <c:v>403.22350120764816</c:v>
                </c:pt>
                <c:pt idx="1">
                  <c:v>8425.6154880801514</c:v>
                </c:pt>
                <c:pt idx="2">
                  <c:v>413.65169520439764</c:v>
                </c:pt>
                <c:pt idx="3">
                  <c:v>8570.8847206332593</c:v>
                </c:pt>
                <c:pt idx="4">
                  <c:v>416.04274546569485</c:v>
                </c:pt>
                <c:pt idx="5">
                  <c:v>811.98355805559845</c:v>
                </c:pt>
                <c:pt idx="6">
                  <c:v>848.07171619140286</c:v>
                </c:pt>
                <c:pt idx="7">
                  <c:v>529.98550349746154</c:v>
                </c:pt>
                <c:pt idx="8">
                  <c:v>1173.609389139443</c:v>
                </c:pt>
                <c:pt idx="9">
                  <c:v>536.69046030879076</c:v>
                </c:pt>
                <c:pt idx="10">
                  <c:v>1186.3660129344371</c:v>
                </c:pt>
                <c:pt idx="11">
                  <c:v>1496.8395482699868</c:v>
                </c:pt>
                <c:pt idx="12">
                  <c:v>1549.1484572149059</c:v>
                </c:pt>
                <c:pt idx="13">
                  <c:v>1864.5189156834988</c:v>
                </c:pt>
                <c:pt idx="14">
                  <c:v>1864.5189156834988</c:v>
                </c:pt>
                <c:pt idx="15">
                  <c:v>2019.274571988972</c:v>
                </c:pt>
                <c:pt idx="16">
                  <c:v>2019.274571988972</c:v>
                </c:pt>
                <c:pt idx="17">
                  <c:v>647.33686276990181</c:v>
                </c:pt>
                <c:pt idx="18">
                  <c:v>845.466859949644</c:v>
                </c:pt>
                <c:pt idx="19">
                  <c:v>849.23260804956487</c:v>
                </c:pt>
                <c:pt idx="20">
                  <c:v>854.63311977220803</c:v>
                </c:pt>
                <c:pt idx="21">
                  <c:v>849.23260804956487</c:v>
                </c:pt>
                <c:pt idx="22">
                  <c:v>864.49901437275298</c:v>
                </c:pt>
                <c:pt idx="23">
                  <c:v>864.49901437275298</c:v>
                </c:pt>
                <c:pt idx="24">
                  <c:v>861.52251554666418</c:v>
                </c:pt>
                <c:pt idx="25">
                  <c:v>861.52251554666418</c:v>
                </c:pt>
                <c:pt idx="26">
                  <c:v>870.78171069813629</c:v>
                </c:pt>
                <c:pt idx="27">
                  <c:v>867.8018341730974</c:v>
                </c:pt>
                <c:pt idx="28">
                  <c:v>867.8018341730974</c:v>
                </c:pt>
                <c:pt idx="29">
                  <c:v>874.17336012150486</c:v>
                </c:pt>
                <c:pt idx="30">
                  <c:v>878.04138383885675</c:v>
                </c:pt>
                <c:pt idx="31">
                  <c:v>851.73142983655885</c:v>
                </c:pt>
                <c:pt idx="32">
                  <c:v>1349.9139642692628</c:v>
                </c:pt>
                <c:pt idx="33">
                  <c:v>1794.1415623614962</c:v>
                </c:pt>
                <c:pt idx="34">
                  <c:v>2564.352691981037</c:v>
                </c:pt>
                <c:pt idx="35">
                  <c:v>2865.0300973659982</c:v>
                </c:pt>
                <c:pt idx="36">
                  <c:v>3158.2994819701453</c:v>
                </c:pt>
                <c:pt idx="37">
                  <c:v>3205.4408649762959</c:v>
                </c:pt>
                <c:pt idx="38">
                  <c:v>3049.1942572291409</c:v>
                </c:pt>
                <c:pt idx="39">
                  <c:v>1702.4007538776975</c:v>
                </c:pt>
                <c:pt idx="40">
                  <c:v>2111.2183859167453</c:v>
                </c:pt>
                <c:pt idx="41">
                  <c:v>5587.5388076129684</c:v>
                </c:pt>
                <c:pt idx="42">
                  <c:v>5935.2590619342473</c:v>
                </c:pt>
                <c:pt idx="43">
                  <c:v>6157.2383411798864</c:v>
                </c:pt>
                <c:pt idx="44">
                  <c:v>858.545281275251</c:v>
                </c:pt>
                <c:pt idx="45">
                  <c:v>858.545281275251</c:v>
                </c:pt>
                <c:pt idx="46">
                  <c:v>858.545281275251</c:v>
                </c:pt>
                <c:pt idx="47">
                  <c:v>858.545281275251</c:v>
                </c:pt>
                <c:pt idx="48">
                  <c:v>858.545281275251</c:v>
                </c:pt>
                <c:pt idx="49">
                  <c:v>858.545281275251</c:v>
                </c:pt>
                <c:pt idx="50">
                  <c:v>858.545281275251</c:v>
                </c:pt>
                <c:pt idx="51">
                  <c:v>858.545281275251</c:v>
                </c:pt>
                <c:pt idx="52">
                  <c:v>858.545281275251</c:v>
                </c:pt>
                <c:pt idx="53">
                  <c:v>858.545281275251</c:v>
                </c:pt>
                <c:pt idx="54">
                  <c:v>858.545281275251</c:v>
                </c:pt>
                <c:pt idx="55">
                  <c:v>858.545281275251</c:v>
                </c:pt>
                <c:pt idx="56">
                  <c:v>858.545281275251</c:v>
                </c:pt>
                <c:pt idx="57">
                  <c:v>3434.181125101004</c:v>
                </c:pt>
                <c:pt idx="58">
                  <c:v>858.545281275251</c:v>
                </c:pt>
                <c:pt idx="59">
                  <c:v>858.545281275251</c:v>
                </c:pt>
                <c:pt idx="60">
                  <c:v>858.545281275251</c:v>
                </c:pt>
                <c:pt idx="61">
                  <c:v>858.545281275251</c:v>
                </c:pt>
                <c:pt idx="62">
                  <c:v>1717.090562550502</c:v>
                </c:pt>
                <c:pt idx="63">
                  <c:v>1717.090562550502</c:v>
                </c:pt>
                <c:pt idx="64">
                  <c:v>1717.090562550502</c:v>
                </c:pt>
                <c:pt idx="65">
                  <c:v>1717.090562550502</c:v>
                </c:pt>
                <c:pt idx="66">
                  <c:v>813.043128536116</c:v>
                </c:pt>
                <c:pt idx="67">
                  <c:v>924.07527292893758</c:v>
                </c:pt>
                <c:pt idx="68">
                  <c:v>953.5046615321329</c:v>
                </c:pt>
                <c:pt idx="69">
                  <c:v>876.09206346085602</c:v>
                </c:pt>
                <c:pt idx="70">
                  <c:v>919.06596349525364</c:v>
                </c:pt>
                <c:pt idx="71">
                  <c:v>973.51752465497043</c:v>
                </c:pt>
                <c:pt idx="72">
                  <c:v>1987.4002190894842</c:v>
                </c:pt>
                <c:pt idx="73">
                  <c:v>1906.6519698726511</c:v>
                </c:pt>
                <c:pt idx="74">
                  <c:v>1054.7239327705788</c:v>
                </c:pt>
                <c:pt idx="75">
                  <c:v>1054.7239327705788</c:v>
                </c:pt>
                <c:pt idx="76">
                  <c:v>1054.7239327705788</c:v>
                </c:pt>
                <c:pt idx="77">
                  <c:v>1054.7239327705788</c:v>
                </c:pt>
                <c:pt idx="78">
                  <c:v>1054.7239327705788</c:v>
                </c:pt>
                <c:pt idx="79">
                  <c:v>1054.7239327705788</c:v>
                </c:pt>
                <c:pt idx="80">
                  <c:v>1054.7239327705788</c:v>
                </c:pt>
                <c:pt idx="81">
                  <c:v>1054.7239327705788</c:v>
                </c:pt>
                <c:pt idx="82">
                  <c:v>1054.7239327705788</c:v>
                </c:pt>
                <c:pt idx="83">
                  <c:v>375.19732602436409</c:v>
                </c:pt>
                <c:pt idx="84">
                  <c:v>424.44458350030948</c:v>
                </c:pt>
                <c:pt idx="85">
                  <c:v>660.1655373127652</c:v>
                </c:pt>
                <c:pt idx="86">
                  <c:v>908.51352515899578</c:v>
                </c:pt>
                <c:pt idx="87">
                  <c:v>518.72903964962211</c:v>
                </c:pt>
                <c:pt idx="88">
                  <c:v>529.10362044261456</c:v>
                </c:pt>
                <c:pt idx="89">
                  <c:v>529.10362044261456</c:v>
                </c:pt>
                <c:pt idx="90">
                  <c:v>529.10362044261456</c:v>
                </c:pt>
                <c:pt idx="91">
                  <c:v>539.90165351287203</c:v>
                </c:pt>
                <c:pt idx="92">
                  <c:v>793.98267612335223</c:v>
                </c:pt>
                <c:pt idx="93">
                  <c:v>793.98267612335223</c:v>
                </c:pt>
                <c:pt idx="94">
                  <c:v>793.98267612335223</c:v>
                </c:pt>
                <c:pt idx="95">
                  <c:v>793.98267612335223</c:v>
                </c:pt>
                <c:pt idx="96">
                  <c:v>793.98267612335223</c:v>
                </c:pt>
                <c:pt idx="97">
                  <c:v>793.98267612335223</c:v>
                </c:pt>
                <c:pt idx="98">
                  <c:v>793.98267612335223</c:v>
                </c:pt>
                <c:pt idx="99">
                  <c:v>1323.304460205587</c:v>
                </c:pt>
                <c:pt idx="100">
                  <c:v>1323.304460205587</c:v>
                </c:pt>
                <c:pt idx="101">
                  <c:v>1323.304460205587</c:v>
                </c:pt>
                <c:pt idx="102">
                  <c:v>792.76540777095079</c:v>
                </c:pt>
                <c:pt idx="103">
                  <c:v>792.76540777095079</c:v>
                </c:pt>
                <c:pt idx="104">
                  <c:v>298.62482266489911</c:v>
                </c:pt>
                <c:pt idx="105">
                  <c:v>299.36435912518863</c:v>
                </c:pt>
                <c:pt idx="106">
                  <c:v>300.10756756393044</c:v>
                </c:pt>
                <c:pt idx="107">
                  <c:v>309.79838086814755</c:v>
                </c:pt>
                <c:pt idx="108">
                  <c:v>594.8982687733818</c:v>
                </c:pt>
                <c:pt idx="109">
                  <c:v>529.84508787272637</c:v>
                </c:pt>
                <c:pt idx="110">
                  <c:v>529.84508787272637</c:v>
                </c:pt>
                <c:pt idx="111">
                  <c:v>529.84508787272637</c:v>
                </c:pt>
                <c:pt idx="112">
                  <c:v>529.84508787272637</c:v>
                </c:pt>
                <c:pt idx="113">
                  <c:v>602.09669076446187</c:v>
                </c:pt>
                <c:pt idx="114">
                  <c:v>602.09669076446187</c:v>
                </c:pt>
                <c:pt idx="115">
                  <c:v>602.09669076446187</c:v>
                </c:pt>
                <c:pt idx="116">
                  <c:v>602.09669076446187</c:v>
                </c:pt>
                <c:pt idx="117">
                  <c:v>602.09669076446187</c:v>
                </c:pt>
                <c:pt idx="118">
                  <c:v>602.09669076446187</c:v>
                </c:pt>
                <c:pt idx="119">
                  <c:v>602.09669076446187</c:v>
                </c:pt>
                <c:pt idx="120">
                  <c:v>602.09669076446187</c:v>
                </c:pt>
                <c:pt idx="121">
                  <c:v>662.30635984090804</c:v>
                </c:pt>
                <c:pt idx="122">
                  <c:v>662.30635984090804</c:v>
                </c:pt>
                <c:pt idx="123">
                  <c:v>662.30635984090804</c:v>
                </c:pt>
                <c:pt idx="124">
                  <c:v>662.30635984090804</c:v>
                </c:pt>
                <c:pt idx="125">
                  <c:v>793.98267612335223</c:v>
                </c:pt>
                <c:pt idx="126">
                  <c:v>674.32054269761056</c:v>
                </c:pt>
                <c:pt idx="127">
                  <c:v>793.98267612335223</c:v>
                </c:pt>
                <c:pt idx="128">
                  <c:v>793.98267612335223</c:v>
                </c:pt>
                <c:pt idx="129">
                  <c:v>793.98267612335223</c:v>
                </c:pt>
                <c:pt idx="130">
                  <c:v>793.98267612335223</c:v>
                </c:pt>
                <c:pt idx="131">
                  <c:v>793.98267612335223</c:v>
                </c:pt>
                <c:pt idx="132">
                  <c:v>793.98267612335223</c:v>
                </c:pt>
                <c:pt idx="133">
                  <c:v>602.09669076446187</c:v>
                </c:pt>
                <c:pt idx="134">
                  <c:v>602.09669076446187</c:v>
                </c:pt>
                <c:pt idx="135">
                  <c:v>662.30635984090804</c:v>
                </c:pt>
                <c:pt idx="136">
                  <c:v>662.30635984090804</c:v>
                </c:pt>
                <c:pt idx="137">
                  <c:v>594.97263105697846</c:v>
                </c:pt>
                <c:pt idx="138">
                  <c:v>594.97263105697846</c:v>
                </c:pt>
                <c:pt idx="139">
                  <c:v>594.97263105697846</c:v>
                </c:pt>
                <c:pt idx="140">
                  <c:v>1984.9566903083805</c:v>
                </c:pt>
                <c:pt idx="141">
                  <c:v>1984.9566903083805</c:v>
                </c:pt>
                <c:pt idx="142">
                  <c:v>1984.9566903083805</c:v>
                </c:pt>
                <c:pt idx="143">
                  <c:v>1984.9566903083805</c:v>
                </c:pt>
                <c:pt idx="144">
                  <c:v>1984.9566903083805</c:v>
                </c:pt>
                <c:pt idx="145">
                  <c:v>1984.9566903083805</c:v>
                </c:pt>
                <c:pt idx="146">
                  <c:v>1925.4555010115255</c:v>
                </c:pt>
                <c:pt idx="147">
                  <c:v>1949.0028303142005</c:v>
                </c:pt>
                <c:pt idx="148">
                  <c:v>1960.4852806610372</c:v>
                </c:pt>
                <c:pt idx="149">
                  <c:v>1964.9985527644917</c:v>
                </c:pt>
                <c:pt idx="150">
                  <c:v>1993.8543598821004</c:v>
                </c:pt>
                <c:pt idx="151">
                  <c:v>1993.5356873508529</c:v>
                </c:pt>
                <c:pt idx="152">
                  <c:v>1993.2967497934396</c:v>
                </c:pt>
                <c:pt idx="153">
                  <c:v>2036.3767053221761</c:v>
                </c:pt>
                <c:pt idx="154">
                  <c:v>2058.1210767898651</c:v>
                </c:pt>
                <c:pt idx="155">
                  <c:v>2066.3894872925098</c:v>
                </c:pt>
                <c:pt idx="156">
                  <c:v>967.29435023678298</c:v>
                </c:pt>
                <c:pt idx="157">
                  <c:v>967.29435023678298</c:v>
                </c:pt>
                <c:pt idx="158">
                  <c:v>967.29435023678298</c:v>
                </c:pt>
                <c:pt idx="159">
                  <c:v>967.29435023678298</c:v>
                </c:pt>
                <c:pt idx="160">
                  <c:v>1233.5420707977746</c:v>
                </c:pt>
                <c:pt idx="161">
                  <c:v>1233.5420707977746</c:v>
                </c:pt>
                <c:pt idx="162">
                  <c:v>1233.5420707977746</c:v>
                </c:pt>
                <c:pt idx="163">
                  <c:v>2063.5612805051369</c:v>
                </c:pt>
                <c:pt idx="164">
                  <c:v>2063.5612805051369</c:v>
                </c:pt>
                <c:pt idx="165">
                  <c:v>2063.5612805051369</c:v>
                </c:pt>
                <c:pt idx="166">
                  <c:v>826.74730789468617</c:v>
                </c:pt>
                <c:pt idx="167">
                  <c:v>826.74730789468617</c:v>
                </c:pt>
                <c:pt idx="168">
                  <c:v>826.74730789468617</c:v>
                </c:pt>
                <c:pt idx="169">
                  <c:v>826.74730789468617</c:v>
                </c:pt>
                <c:pt idx="170">
                  <c:v>1102.3297438595816</c:v>
                </c:pt>
                <c:pt idx="171">
                  <c:v>1102.3297438595816</c:v>
                </c:pt>
                <c:pt idx="172">
                  <c:v>1102.3297438595816</c:v>
                </c:pt>
                <c:pt idx="173">
                  <c:v>1102.3297438595816</c:v>
                </c:pt>
                <c:pt idx="174">
                  <c:v>1102.3297438595816</c:v>
                </c:pt>
                <c:pt idx="175">
                  <c:v>1102.3297438595816</c:v>
                </c:pt>
                <c:pt idx="176">
                  <c:v>1552.7195001525054</c:v>
                </c:pt>
                <c:pt idx="177">
                  <c:v>1552.7195001525054</c:v>
                </c:pt>
                <c:pt idx="178">
                  <c:v>1653.4946157893723</c:v>
                </c:pt>
                <c:pt idx="179">
                  <c:v>1653.4946157893723</c:v>
                </c:pt>
                <c:pt idx="180">
                  <c:v>495.90462871680512</c:v>
                </c:pt>
                <c:pt idx="181">
                  <c:v>495.90462871680512</c:v>
                </c:pt>
                <c:pt idx="182">
                  <c:v>495.90462871680512</c:v>
                </c:pt>
                <c:pt idx="183">
                  <c:v>495.90462871680512</c:v>
                </c:pt>
                <c:pt idx="184">
                  <c:v>495.90462871680512</c:v>
                </c:pt>
                <c:pt idx="185">
                  <c:v>495.90462871680512</c:v>
                </c:pt>
                <c:pt idx="186">
                  <c:v>495.90462871680512</c:v>
                </c:pt>
                <c:pt idx="187">
                  <c:v>495.90462871680512</c:v>
                </c:pt>
                <c:pt idx="188">
                  <c:v>495.90462871680512</c:v>
                </c:pt>
                <c:pt idx="189">
                  <c:v>495.90462871680512</c:v>
                </c:pt>
                <c:pt idx="190">
                  <c:v>495.90462871680512</c:v>
                </c:pt>
                <c:pt idx="191">
                  <c:v>2035.0702963561507</c:v>
                </c:pt>
                <c:pt idx="192">
                  <c:v>2035.0702963561507</c:v>
                </c:pt>
                <c:pt idx="193">
                  <c:v>1823.9755285218846</c:v>
                </c:pt>
                <c:pt idx="194">
                  <c:v>1823.9755285218846</c:v>
                </c:pt>
                <c:pt idx="195">
                  <c:v>2056.7232549229452</c:v>
                </c:pt>
                <c:pt idx="196">
                  <c:v>2293.2144871566497</c:v>
                </c:pt>
                <c:pt idx="197">
                  <c:v>2484.4147263775458</c:v>
                </c:pt>
                <c:pt idx="198">
                  <c:v>4229.8952775549988</c:v>
                </c:pt>
                <c:pt idx="199">
                  <c:v>3406.925719346234</c:v>
                </c:pt>
                <c:pt idx="200">
                  <c:v>3406.925719346234</c:v>
                </c:pt>
                <c:pt idx="201">
                  <c:v>471.71415902330244</c:v>
                </c:pt>
                <c:pt idx="202">
                  <c:v>471.71415902330244</c:v>
                </c:pt>
                <c:pt idx="203">
                  <c:v>483.50701299888499</c:v>
                </c:pt>
                <c:pt idx="204">
                  <c:v>483.50701299888499</c:v>
                </c:pt>
                <c:pt idx="205">
                  <c:v>495.90462871680512</c:v>
                </c:pt>
                <c:pt idx="206">
                  <c:v>495.90462871680512</c:v>
                </c:pt>
                <c:pt idx="207">
                  <c:v>537.2300144432055</c:v>
                </c:pt>
                <c:pt idx="208">
                  <c:v>537.2300144432055</c:v>
                </c:pt>
                <c:pt idx="209">
                  <c:v>537.2300144432055</c:v>
                </c:pt>
                <c:pt idx="210">
                  <c:v>544.79663436494081</c:v>
                </c:pt>
                <c:pt idx="211">
                  <c:v>552.57944342729718</c:v>
                </c:pt>
                <c:pt idx="212">
                  <c:v>552.57944342729718</c:v>
                </c:pt>
                <c:pt idx="213">
                  <c:v>3275.4940960398999</c:v>
                </c:pt>
                <c:pt idx="214">
                  <c:v>827.11491452336327</c:v>
                </c:pt>
                <c:pt idx="215">
                  <c:v>2234.3054663434041</c:v>
                </c:pt>
                <c:pt idx="216">
                  <c:v>2078.4236896217717</c:v>
                </c:pt>
                <c:pt idx="217">
                  <c:v>2054.5337621548547</c:v>
                </c:pt>
                <c:pt idx="218">
                  <c:v>2127.9099679460996</c:v>
                </c:pt>
                <c:pt idx="219">
                  <c:v>2127.9099679460996</c:v>
                </c:pt>
                <c:pt idx="220">
                  <c:v>2102.8757330290864</c:v>
                </c:pt>
                <c:pt idx="221">
                  <c:v>2031.186787584913</c:v>
                </c:pt>
              </c:numCache>
            </c:numRef>
          </c:xVal>
          <c:yVal>
            <c:numRef>
              <c:f>'Exp. Composite Cylinder'!$V$1:$V$222</c:f>
              <c:numCache>
                <c:formatCode>General</c:formatCode>
                <c:ptCount val="222"/>
                <c:pt idx="0">
                  <c:v>0.71800064473047964</c:v>
                </c:pt>
                <c:pt idx="1">
                  <c:v>0.75815344822147679</c:v>
                </c:pt>
                <c:pt idx="2">
                  <c:v>0.83169365315022725</c:v>
                </c:pt>
                <c:pt idx="3">
                  <c:v>0.72209638753409944</c:v>
                </c:pt>
                <c:pt idx="4">
                  <c:v>0.73372750069657278</c:v>
                </c:pt>
                <c:pt idx="5">
                  <c:v>0.63203223055771129</c:v>
                </c:pt>
                <c:pt idx="6">
                  <c:v>0.62313782348830182</c:v>
                </c:pt>
                <c:pt idx="7">
                  <c:v>0.62872850919992351</c:v>
                </c:pt>
                <c:pt idx="8">
                  <c:v>0.44303945953578289</c:v>
                </c:pt>
                <c:pt idx="9">
                  <c:v>0.80487135899548423</c:v>
                </c:pt>
                <c:pt idx="10">
                  <c:v>0.42191608047414941</c:v>
                </c:pt>
                <c:pt idx="11">
                  <c:v>0.36295158828232899</c:v>
                </c:pt>
                <c:pt idx="12">
                  <c:v>0.71618318805687808</c:v>
                </c:pt>
                <c:pt idx="13">
                  <c:v>0.5553823054045115</c:v>
                </c:pt>
                <c:pt idx="14">
                  <c:v>0.52584654165988221</c:v>
                </c:pt>
                <c:pt idx="15">
                  <c:v>0.47104608485157334</c:v>
                </c:pt>
                <c:pt idx="16">
                  <c:v>0.55764888406433633</c:v>
                </c:pt>
                <c:pt idx="17">
                  <c:v>0.63582953842694101</c:v>
                </c:pt>
                <c:pt idx="18">
                  <c:v>0.65912155377685977</c:v>
                </c:pt>
                <c:pt idx="19">
                  <c:v>0.67646573080099093</c:v>
                </c:pt>
                <c:pt idx="20">
                  <c:v>0.65402132420692383</c:v>
                </c:pt>
                <c:pt idx="21">
                  <c:v>0.70516666199433709</c:v>
                </c:pt>
                <c:pt idx="22">
                  <c:v>0.61224506400520717</c:v>
                </c:pt>
                <c:pt idx="23">
                  <c:v>1.2311845210004719</c:v>
                </c:pt>
                <c:pt idx="24">
                  <c:v>0.77165500067303805</c:v>
                </c:pt>
                <c:pt idx="25">
                  <c:v>1.307680701588948</c:v>
                </c:pt>
                <c:pt idx="26">
                  <c:v>0.80304253337472831</c:v>
                </c:pt>
                <c:pt idx="27">
                  <c:v>0.70490161582807809</c:v>
                </c:pt>
                <c:pt idx="28">
                  <c:v>0.70238637658047609</c:v>
                </c:pt>
                <c:pt idx="29">
                  <c:v>0.75497445949156572</c:v>
                </c:pt>
                <c:pt idx="30">
                  <c:v>0.74870637785800243</c:v>
                </c:pt>
                <c:pt idx="31">
                  <c:v>0.8578662893693082</c:v>
                </c:pt>
                <c:pt idx="32">
                  <c:v>0.72346274768071928</c:v>
                </c:pt>
                <c:pt idx="33">
                  <c:v>0.40417638625836444</c:v>
                </c:pt>
                <c:pt idx="34">
                  <c:v>0.34874336338690703</c:v>
                </c:pt>
                <c:pt idx="35">
                  <c:v>0.35903067781695269</c:v>
                </c:pt>
                <c:pt idx="36">
                  <c:v>0.56914387940259625</c:v>
                </c:pt>
                <c:pt idx="37">
                  <c:v>0.63506488039965825</c:v>
                </c:pt>
                <c:pt idx="38">
                  <c:v>0.42013770570629511</c:v>
                </c:pt>
                <c:pt idx="39">
                  <c:v>0.49634251283195713</c:v>
                </c:pt>
                <c:pt idx="40">
                  <c:v>0.43621489535745889</c:v>
                </c:pt>
                <c:pt idx="41">
                  <c:v>1.1327302327887323</c:v>
                </c:pt>
                <c:pt idx="42">
                  <c:v>1.1745281471364835</c:v>
                </c:pt>
                <c:pt idx="43">
                  <c:v>1.3246510330013668</c:v>
                </c:pt>
                <c:pt idx="44">
                  <c:v>0.90181218587985346</c:v>
                </c:pt>
                <c:pt idx="45">
                  <c:v>0.86351931330472098</c:v>
                </c:pt>
                <c:pt idx="46">
                  <c:v>1.2886461178306672</c:v>
                </c:pt>
                <c:pt idx="47">
                  <c:v>0.76221407260069618</c:v>
                </c:pt>
                <c:pt idx="48">
                  <c:v>0.59200049957848067</c:v>
                </c:pt>
                <c:pt idx="49">
                  <c:v>0.59200049957848067</c:v>
                </c:pt>
                <c:pt idx="50">
                  <c:v>0.85386736322739809</c:v>
                </c:pt>
                <c:pt idx="51">
                  <c:v>0.85386736322739809</c:v>
                </c:pt>
                <c:pt idx="52">
                  <c:v>0.72546869663688818</c:v>
                </c:pt>
                <c:pt idx="53">
                  <c:v>0.70326964211888632</c:v>
                </c:pt>
                <c:pt idx="54">
                  <c:v>0.71441410673521111</c:v>
                </c:pt>
                <c:pt idx="55">
                  <c:v>0.67010587241385511</c:v>
                </c:pt>
                <c:pt idx="56">
                  <c:v>0.70326964211888632</c:v>
                </c:pt>
                <c:pt idx="57">
                  <c:v>0.70620831565932329</c:v>
                </c:pt>
                <c:pt idx="58">
                  <c:v>0.93696146438243089</c:v>
                </c:pt>
                <c:pt idx="59">
                  <c:v>0.95477386934673369</c:v>
                </c:pt>
                <c:pt idx="60">
                  <c:v>0.86238250919493253</c:v>
                </c:pt>
                <c:pt idx="61">
                  <c:v>0.84358398038414384</c:v>
                </c:pt>
                <c:pt idx="62">
                  <c:v>0.7474052692992692</c:v>
                </c:pt>
                <c:pt idx="63">
                  <c:v>0.80654979303627949</c:v>
                </c:pt>
                <c:pt idx="64">
                  <c:v>0.68283390724595205</c:v>
                </c:pt>
                <c:pt idx="65">
                  <c:v>0.62291382633632641</c:v>
                </c:pt>
                <c:pt idx="66">
                  <c:v>0.61717533299180327</c:v>
                </c:pt>
                <c:pt idx="67">
                  <c:v>0.94893093896265168</c:v>
                </c:pt>
                <c:pt idx="68">
                  <c:v>0.86996247066368793</c:v>
                </c:pt>
                <c:pt idx="69">
                  <c:v>0.85382278951279067</c:v>
                </c:pt>
                <c:pt idx="70">
                  <c:v>0.77802981077755706</c:v>
                </c:pt>
                <c:pt idx="71">
                  <c:v>1.068792480831066</c:v>
                </c:pt>
                <c:pt idx="72">
                  <c:v>0.86318977227327209</c:v>
                </c:pt>
                <c:pt idx="73">
                  <c:v>1.1442555240419496</c:v>
                </c:pt>
                <c:pt idx="74">
                  <c:v>0.73256794218186017</c:v>
                </c:pt>
                <c:pt idx="75">
                  <c:v>0.75500586756325827</c:v>
                </c:pt>
                <c:pt idx="76">
                  <c:v>0.73256794218186028</c:v>
                </c:pt>
                <c:pt idx="77">
                  <c:v>0.69230258011797352</c:v>
                </c:pt>
                <c:pt idx="78">
                  <c:v>0.73019703713495743</c:v>
                </c:pt>
                <c:pt idx="79">
                  <c:v>0.62525854078023291</c:v>
                </c:pt>
                <c:pt idx="80">
                  <c:v>0.8229617045649209</c:v>
                </c:pt>
                <c:pt idx="81">
                  <c:v>0.85177162725136413</c:v>
                </c:pt>
                <c:pt idx="82">
                  <c:v>0.80041480854944358</c:v>
                </c:pt>
                <c:pt idx="83">
                  <c:v>0.76799136508333787</c:v>
                </c:pt>
                <c:pt idx="84">
                  <c:v>0.80988464252008907</c:v>
                </c:pt>
                <c:pt idx="85">
                  <c:v>0.87929759109767469</c:v>
                </c:pt>
                <c:pt idx="86">
                  <c:v>0.9341123468956779</c:v>
                </c:pt>
                <c:pt idx="87">
                  <c:v>0.82090484197372937</c:v>
                </c:pt>
                <c:pt idx="88">
                  <c:v>0.65400242615738247</c:v>
                </c:pt>
                <c:pt idx="89">
                  <c:v>0.94234625429604446</c:v>
                </c:pt>
                <c:pt idx="90">
                  <c:v>0.98851616735504</c:v>
                </c:pt>
                <c:pt idx="91">
                  <c:v>0.75317355694024801</c:v>
                </c:pt>
                <c:pt idx="92">
                  <c:v>0.8021954823728098</c:v>
                </c:pt>
                <c:pt idx="93">
                  <c:v>0.93597341234884279</c:v>
                </c:pt>
                <c:pt idx="94">
                  <c:v>0.99028560050065428</c:v>
                </c:pt>
                <c:pt idx="95">
                  <c:v>0.94244690424367084</c:v>
                </c:pt>
                <c:pt idx="96">
                  <c:v>0.78002955457040324</c:v>
                </c:pt>
                <c:pt idx="97">
                  <c:v>0.90905426106587117</c:v>
                </c:pt>
                <c:pt idx="98">
                  <c:v>0.81036297434146898</c:v>
                </c:pt>
                <c:pt idx="99">
                  <c:v>1.0236629330168385</c:v>
                </c:pt>
                <c:pt idx="100">
                  <c:v>0.97094179953484461</c:v>
                </c:pt>
                <c:pt idx="101">
                  <c:v>0.96307287438058176</c:v>
                </c:pt>
                <c:pt idx="102">
                  <c:v>0.84398462099142002</c:v>
                </c:pt>
                <c:pt idx="103">
                  <c:v>0.8482191195124158</c:v>
                </c:pt>
                <c:pt idx="104">
                  <c:v>0.72828437307034299</c:v>
                </c:pt>
                <c:pt idx="105">
                  <c:v>0.57604773838820778</c:v>
                </c:pt>
                <c:pt idx="106">
                  <c:v>0.83467734766497093</c:v>
                </c:pt>
                <c:pt idx="107">
                  <c:v>0.89431245846245</c:v>
                </c:pt>
                <c:pt idx="108">
                  <c:v>0.70945295728773405</c:v>
                </c:pt>
                <c:pt idx="109">
                  <c:v>1.1086628586925202</c:v>
                </c:pt>
                <c:pt idx="110">
                  <c:v>1.0505036808533479</c:v>
                </c:pt>
                <c:pt idx="111">
                  <c:v>1.1884498707353885</c:v>
                </c:pt>
                <c:pt idx="112">
                  <c:v>1.1607887382877295</c:v>
                </c:pt>
                <c:pt idx="113">
                  <c:v>0.69206441979351396</c:v>
                </c:pt>
                <c:pt idx="114">
                  <c:v>0.60695999583665272</c:v>
                </c:pt>
                <c:pt idx="115">
                  <c:v>0.62320505686572003</c:v>
                </c:pt>
                <c:pt idx="116">
                  <c:v>0.65933810783870228</c:v>
                </c:pt>
                <c:pt idx="117">
                  <c:v>0.99868764224130768</c:v>
                </c:pt>
                <c:pt idx="118">
                  <c:v>0.96727411665033136</c:v>
                </c:pt>
                <c:pt idx="119">
                  <c:v>0.85093110952373041</c:v>
                </c:pt>
                <c:pt idx="120">
                  <c:v>0.93552834858880007</c:v>
                </c:pt>
                <c:pt idx="121">
                  <c:v>0.80060709385005613</c:v>
                </c:pt>
                <c:pt idx="122">
                  <c:v>0.7722483263337353</c:v>
                </c:pt>
                <c:pt idx="123">
                  <c:v>0.74972511138079612</c:v>
                </c:pt>
                <c:pt idx="124">
                  <c:v>0.81074631242007866</c:v>
                </c:pt>
                <c:pt idx="125">
                  <c:v>0.94244690424367084</c:v>
                </c:pt>
                <c:pt idx="126">
                  <c:v>0.77897163095648014</c:v>
                </c:pt>
                <c:pt idx="127">
                  <c:v>0.77798154082520266</c:v>
                </c:pt>
                <c:pt idx="128">
                  <c:v>0.85931939794923162</c:v>
                </c:pt>
                <c:pt idx="129">
                  <c:v>0.88787904648119698</c:v>
                </c:pt>
                <c:pt idx="130">
                  <c:v>0.74955908289241624</c:v>
                </c:pt>
                <c:pt idx="131">
                  <c:v>0.93122631621381924</c:v>
                </c:pt>
                <c:pt idx="132">
                  <c:v>0.85399966393531745</c:v>
                </c:pt>
                <c:pt idx="133">
                  <c:v>0.56125124600178544</c:v>
                </c:pt>
                <c:pt idx="134">
                  <c:v>0.81357874977158329</c:v>
                </c:pt>
                <c:pt idx="135">
                  <c:v>0.62314441348912641</c:v>
                </c:pt>
                <c:pt idx="136">
                  <c:v>0.68139798170667143</c:v>
                </c:pt>
                <c:pt idx="137">
                  <c:v>0.92741965739497123</c:v>
                </c:pt>
                <c:pt idx="138">
                  <c:v>0.83609578595947875</c:v>
                </c:pt>
                <c:pt idx="139">
                  <c:v>0.80246880905371143</c:v>
                </c:pt>
                <c:pt idx="140">
                  <c:v>0.63946496142676956</c:v>
                </c:pt>
                <c:pt idx="141">
                  <c:v>0.64239828693790146</c:v>
                </c:pt>
                <c:pt idx="142">
                  <c:v>0.88730643155872047</c:v>
                </c:pt>
                <c:pt idx="143">
                  <c:v>0.65891635539513993</c:v>
                </c:pt>
                <c:pt idx="144">
                  <c:v>0.70088555000629538</c:v>
                </c:pt>
                <c:pt idx="145">
                  <c:v>0.80269290523045056</c:v>
                </c:pt>
                <c:pt idx="146">
                  <c:v>0.60616948108607505</c:v>
                </c:pt>
                <c:pt idx="147">
                  <c:v>0.61871699327131868</c:v>
                </c:pt>
                <c:pt idx="148">
                  <c:v>0.64306009757143623</c:v>
                </c:pt>
                <c:pt idx="149">
                  <c:v>0.60665362035225046</c:v>
                </c:pt>
                <c:pt idx="150">
                  <c:v>0.70109563706671896</c:v>
                </c:pt>
                <c:pt idx="151">
                  <c:v>0.6284673578033062</c:v>
                </c:pt>
                <c:pt idx="152">
                  <c:v>0.597366209022135</c:v>
                </c:pt>
                <c:pt idx="153">
                  <c:v>0.75233549067267991</c:v>
                </c:pt>
                <c:pt idx="154">
                  <c:v>0.71601532567049808</c:v>
                </c:pt>
                <c:pt idx="155">
                  <c:v>0.75487311511585142</c:v>
                </c:pt>
                <c:pt idx="156">
                  <c:v>0.45591357155950823</c:v>
                </c:pt>
                <c:pt idx="157">
                  <c:v>0.60168912321812151</c:v>
                </c:pt>
                <c:pt idx="158">
                  <c:v>0.59014493439220395</c:v>
                </c:pt>
                <c:pt idx="159">
                  <c:v>0.58068369295906241</c:v>
                </c:pt>
                <c:pt idx="160">
                  <c:v>0.52685950413223137</c:v>
                </c:pt>
                <c:pt idx="161">
                  <c:v>0.53390308039068368</c:v>
                </c:pt>
                <c:pt idx="162">
                  <c:v>0.50596356123215624</c:v>
                </c:pt>
                <c:pt idx="163">
                  <c:v>0.65157371617890669</c:v>
                </c:pt>
                <c:pt idx="164">
                  <c:v>0.60867349105891344</c:v>
                </c:pt>
                <c:pt idx="165">
                  <c:v>0.61207152869218029</c:v>
                </c:pt>
                <c:pt idx="166">
                  <c:v>1.1452525012852455</c:v>
                </c:pt>
                <c:pt idx="167">
                  <c:v>1.0618104164195041</c:v>
                </c:pt>
                <c:pt idx="168">
                  <c:v>0.83442084865741295</c:v>
                </c:pt>
                <c:pt idx="169">
                  <c:v>1.0072369201566023</c:v>
                </c:pt>
                <c:pt idx="170">
                  <c:v>0.45497769000073146</c:v>
                </c:pt>
                <c:pt idx="171">
                  <c:v>0.46375539463097065</c:v>
                </c:pt>
                <c:pt idx="172">
                  <c:v>0.53251408090117769</c:v>
                </c:pt>
                <c:pt idx="173">
                  <c:v>0.48990381911243602</c:v>
                </c:pt>
                <c:pt idx="174">
                  <c:v>0.47809213116598231</c:v>
                </c:pt>
                <c:pt idx="175">
                  <c:v>0.54165026154451879</c:v>
                </c:pt>
                <c:pt idx="176">
                  <c:v>0.62901187142184445</c:v>
                </c:pt>
                <c:pt idx="177">
                  <c:v>0.63545564945847477</c:v>
                </c:pt>
                <c:pt idx="178">
                  <c:v>0.37129000069616874</c:v>
                </c:pt>
                <c:pt idx="179">
                  <c:v>0.56621725106165732</c:v>
                </c:pt>
                <c:pt idx="180">
                  <c:v>0.85834462108790188</c:v>
                </c:pt>
                <c:pt idx="181">
                  <c:v>0.81842161545590641</c:v>
                </c:pt>
                <c:pt idx="182">
                  <c:v>0.88543523205247021</c:v>
                </c:pt>
                <c:pt idx="183">
                  <c:v>0.882583588793042</c:v>
                </c:pt>
                <c:pt idx="184">
                  <c:v>0.8611962643473301</c:v>
                </c:pt>
                <c:pt idx="185">
                  <c:v>0.83838311827190415</c:v>
                </c:pt>
                <c:pt idx="186">
                  <c:v>0.87973194553361378</c:v>
                </c:pt>
                <c:pt idx="187">
                  <c:v>0.86262208597704426</c:v>
                </c:pt>
                <c:pt idx="188">
                  <c:v>0.80131175589933701</c:v>
                </c:pt>
                <c:pt idx="189">
                  <c:v>0.82269908034504879</c:v>
                </c:pt>
                <c:pt idx="190">
                  <c:v>0.78990518286162403</c:v>
                </c:pt>
                <c:pt idx="191">
                  <c:v>0.70554403798568854</c:v>
                </c:pt>
                <c:pt idx="192">
                  <c:v>0.64981386120956774</c:v>
                </c:pt>
                <c:pt idx="193">
                  <c:v>0.59917207054150412</c:v>
                </c:pt>
                <c:pt idx="194">
                  <c:v>0.60300064607212078</c:v>
                </c:pt>
                <c:pt idx="195">
                  <c:v>0.73091480397057773</c:v>
                </c:pt>
                <c:pt idx="196">
                  <c:v>0.88782389732759326</c:v>
                </c:pt>
                <c:pt idx="197">
                  <c:v>0.95439001643202914</c:v>
                </c:pt>
                <c:pt idx="198">
                  <c:v>0.5263381298017743</c:v>
                </c:pt>
                <c:pt idx="199">
                  <c:v>0.43883937434043485</c:v>
                </c:pt>
                <c:pt idx="200">
                  <c:v>0.48063360046809533</c:v>
                </c:pt>
                <c:pt idx="201">
                  <c:v>0.78847458434000217</c:v>
                </c:pt>
                <c:pt idx="202">
                  <c:v>0.77642034515349878</c:v>
                </c:pt>
                <c:pt idx="203">
                  <c:v>0.7162330208532619</c:v>
                </c:pt>
                <c:pt idx="204">
                  <c:v>0.76609431796441541</c:v>
                </c:pt>
                <c:pt idx="205">
                  <c:v>0.82709175125652901</c:v>
                </c:pt>
                <c:pt idx="206">
                  <c:v>0.7656203804080024</c:v>
                </c:pt>
                <c:pt idx="207">
                  <c:v>0.89299191374663078</c:v>
                </c:pt>
                <c:pt idx="208">
                  <c:v>0.86469002695417785</c:v>
                </c:pt>
                <c:pt idx="209">
                  <c:v>0.85566037735849054</c:v>
                </c:pt>
                <c:pt idx="210">
                  <c:v>0.74870689066914142</c:v>
                </c:pt>
                <c:pt idx="211">
                  <c:v>0.78325418158015681</c:v>
                </c:pt>
                <c:pt idx="212">
                  <c:v>0.71737949667841172</c:v>
                </c:pt>
                <c:pt idx="213">
                  <c:v>0.77702464522756798</c:v>
                </c:pt>
                <c:pt idx="214">
                  <c:v>0.93868493720256518</c:v>
                </c:pt>
                <c:pt idx="215">
                  <c:v>0.62353123620704054</c:v>
                </c:pt>
                <c:pt idx="216">
                  <c:v>0.54702425071248861</c:v>
                </c:pt>
                <c:pt idx="217">
                  <c:v>0.54719139332859312</c:v>
                </c:pt>
                <c:pt idx="218">
                  <c:v>0.61660104425233242</c:v>
                </c:pt>
                <c:pt idx="219">
                  <c:v>0.59830522982110756</c:v>
                </c:pt>
                <c:pt idx="220">
                  <c:v>0.62445839409887349</c:v>
                </c:pt>
                <c:pt idx="221">
                  <c:v>0.6107689814439673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D55-4BAA-902C-09DD62F31FA3}"/>
            </c:ext>
          </c:extLst>
        </c:ser>
        <c:ser>
          <c:idx val="3"/>
          <c:order val="1"/>
          <c:tx>
            <c:strRef>
              <c:f>'v1'!$F$21</c:f>
              <c:strCache>
                <c:ptCount val="1"/>
                <c:pt idx="0">
                  <c:v>Composite Shells </c:v>
                </c:pt>
              </c:strCache>
            </c:strRef>
          </c:tx>
          <c:spPr>
            <a:ln w="19050"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'v1'!$D$25:$D$35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'v1'!$F$25:$F$35</c:f>
              <c:numCache>
                <c:formatCode>General</c:formatCode>
                <c:ptCount val="11"/>
                <c:pt idx="0">
                  <c:v>0.65</c:v>
                </c:pt>
                <c:pt idx="1">
                  <c:v>0.56000000000000005</c:v>
                </c:pt>
                <c:pt idx="2">
                  <c:v>0.53700000000000003</c:v>
                </c:pt>
                <c:pt idx="3">
                  <c:v>0.49199999999999999</c:v>
                </c:pt>
                <c:pt idx="4">
                  <c:v>0.46700000000000003</c:v>
                </c:pt>
                <c:pt idx="5">
                  <c:v>0.434</c:v>
                </c:pt>
                <c:pt idx="6">
                  <c:v>0.40200000000000002</c:v>
                </c:pt>
                <c:pt idx="7">
                  <c:v>0.38700000000000001</c:v>
                </c:pt>
                <c:pt idx="8">
                  <c:v>0.35399999999999998</c:v>
                </c:pt>
                <c:pt idx="9">
                  <c:v>0.32500000000000001</c:v>
                </c:pt>
                <c:pt idx="10">
                  <c:v>0.28899999999999998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D55-4BAA-902C-09DD62F31FA3}"/>
            </c:ext>
          </c:extLst>
        </c:ser>
        <c:ser>
          <c:idx val="0"/>
          <c:order val="2"/>
          <c:tx>
            <c:strRef>
              <c:f>'v2'!$F$21</c:f>
              <c:strCache>
                <c:ptCount val="1"/>
                <c:pt idx="0">
                  <c:v>Composite Shells</c:v>
                </c:pt>
              </c:strCache>
            </c:strRef>
          </c:tx>
          <c:spPr>
            <a:ln w="19050"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'v2'!$D$25:$D$35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'v2'!$F$25:$F$35</c:f>
              <c:numCache>
                <c:formatCode>General</c:formatCode>
                <c:ptCount val="11"/>
                <c:pt idx="0">
                  <c:v>0.58299999999999996</c:v>
                </c:pt>
                <c:pt idx="1">
                  <c:v>0.5</c:v>
                </c:pt>
                <c:pt idx="2">
                  <c:v>0.44400000000000001</c:v>
                </c:pt>
                <c:pt idx="3">
                  <c:v>0.42399999999999999</c:v>
                </c:pt>
                <c:pt idx="4">
                  <c:v>0.40699999999999997</c:v>
                </c:pt>
                <c:pt idx="5">
                  <c:v>0.38300000000000001</c:v>
                </c:pt>
                <c:pt idx="6">
                  <c:v>0.372</c:v>
                </c:pt>
                <c:pt idx="7">
                  <c:v>0.35699999999999998</c:v>
                </c:pt>
                <c:pt idx="8">
                  <c:v>0.33600000000000002</c:v>
                </c:pt>
                <c:pt idx="9">
                  <c:v>0.315</c:v>
                </c:pt>
                <c:pt idx="10">
                  <c:v>0.28599999999999998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D55-4BAA-902C-09DD62F31FA3}"/>
            </c:ext>
          </c:extLst>
        </c:ser>
        <c:ser>
          <c:idx val="1"/>
          <c:order val="3"/>
          <c:tx>
            <c:strRef>
              <c:f>v0!$F$47</c:f>
              <c:strCache>
                <c:ptCount val="1"/>
                <c:pt idx="0">
                  <c:v>Composite Shells v0</c:v>
                </c:pt>
              </c:strCache>
            </c:strRef>
          </c:tx>
          <c:spPr>
            <a:ln w="38100">
              <a:solidFill>
                <a:srgbClr val="00B0F0"/>
              </a:solidFill>
            </a:ln>
          </c:spPr>
          <c:marker>
            <c:symbol val="none"/>
          </c:marker>
          <c:xVal>
            <c:numRef>
              <c:f>v0!$D$51:$D$61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v0!$F$51:$F$61</c:f>
              <c:numCache>
                <c:formatCode>General</c:formatCode>
                <c:ptCount val="11"/>
                <c:pt idx="0">
                  <c:v>0.80800000000000005</c:v>
                </c:pt>
                <c:pt idx="1">
                  <c:v>0.72699999999999998</c:v>
                </c:pt>
                <c:pt idx="2">
                  <c:v>0.65400000000000003</c:v>
                </c:pt>
                <c:pt idx="3">
                  <c:v>0.57299999999999995</c:v>
                </c:pt>
                <c:pt idx="4">
                  <c:v>0.50700000000000001</c:v>
                </c:pt>
                <c:pt idx="5">
                  <c:v>0.46700000000000003</c:v>
                </c:pt>
                <c:pt idx="6">
                  <c:v>0.42899999999999999</c:v>
                </c:pt>
                <c:pt idx="7">
                  <c:v>0.40600000000000003</c:v>
                </c:pt>
                <c:pt idx="8">
                  <c:v>0.374</c:v>
                </c:pt>
                <c:pt idx="9">
                  <c:v>0.34200000000000003</c:v>
                </c:pt>
                <c:pt idx="10">
                  <c:v>0.30299999999999999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D55-4BAA-902C-09DD62F31F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21154272"/>
        <c:axId val="1221155232"/>
      </c:scatterChart>
      <c:valAx>
        <c:axId val="1221154272"/>
        <c:scaling>
          <c:orientation val="minMax"/>
          <c:max val="5000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21155232"/>
        <c:crosses val="autoZero"/>
        <c:crossBetween val="midCat"/>
      </c:valAx>
      <c:valAx>
        <c:axId val="1221155232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221154272"/>
        <c:crosses val="autoZero"/>
        <c:crossBetween val="midCat"/>
      </c:valAx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1"/>
          <c:order val="0"/>
          <c:spPr>
            <a:ln w="38100">
              <a:noFill/>
            </a:ln>
          </c:spPr>
          <c:xVal>
            <c:numRef>
              <c:f>v1_vs_Z!$G$3:$G$409</c:f>
              <c:numCache>
                <c:formatCode>General</c:formatCode>
                <c:ptCount val="407"/>
                <c:pt idx="0">
                  <c:v>200</c:v>
                </c:pt>
                <c:pt idx="1">
                  <c:v>200</c:v>
                </c:pt>
                <c:pt idx="2">
                  <c:v>200</c:v>
                </c:pt>
                <c:pt idx="3">
                  <c:v>200</c:v>
                </c:pt>
                <c:pt idx="4">
                  <c:v>200</c:v>
                </c:pt>
                <c:pt idx="5">
                  <c:v>200</c:v>
                </c:pt>
                <c:pt idx="6">
                  <c:v>200</c:v>
                </c:pt>
                <c:pt idx="7">
                  <c:v>200</c:v>
                </c:pt>
                <c:pt idx="8">
                  <c:v>200</c:v>
                </c:pt>
                <c:pt idx="9">
                  <c:v>200</c:v>
                </c:pt>
                <c:pt idx="10">
                  <c:v>200</c:v>
                </c:pt>
                <c:pt idx="11">
                  <c:v>200</c:v>
                </c:pt>
                <c:pt idx="12">
                  <c:v>200</c:v>
                </c:pt>
                <c:pt idx="13">
                  <c:v>200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200</c:v>
                </c:pt>
                <c:pt idx="21">
                  <c:v>200</c:v>
                </c:pt>
                <c:pt idx="22">
                  <c:v>200</c:v>
                </c:pt>
                <c:pt idx="23">
                  <c:v>200</c:v>
                </c:pt>
                <c:pt idx="24">
                  <c:v>200</c:v>
                </c:pt>
                <c:pt idx="25">
                  <c:v>200</c:v>
                </c:pt>
                <c:pt idx="26">
                  <c:v>200</c:v>
                </c:pt>
                <c:pt idx="27">
                  <c:v>200</c:v>
                </c:pt>
                <c:pt idx="28">
                  <c:v>200</c:v>
                </c:pt>
                <c:pt idx="29">
                  <c:v>200</c:v>
                </c:pt>
                <c:pt idx="30">
                  <c:v>200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  <c:pt idx="35">
                  <c:v>200</c:v>
                </c:pt>
                <c:pt idx="36">
                  <c:v>200</c:v>
                </c:pt>
                <c:pt idx="37">
                  <c:v>200</c:v>
                </c:pt>
                <c:pt idx="38">
                  <c:v>200</c:v>
                </c:pt>
                <c:pt idx="39">
                  <c:v>200</c:v>
                </c:pt>
                <c:pt idx="40">
                  <c:v>200</c:v>
                </c:pt>
                <c:pt idx="41">
                  <c:v>200</c:v>
                </c:pt>
                <c:pt idx="42">
                  <c:v>200</c:v>
                </c:pt>
                <c:pt idx="43">
                  <c:v>200</c:v>
                </c:pt>
                <c:pt idx="44">
                  <c:v>200</c:v>
                </c:pt>
                <c:pt idx="45">
                  <c:v>200</c:v>
                </c:pt>
                <c:pt idx="46">
                  <c:v>200</c:v>
                </c:pt>
                <c:pt idx="47">
                  <c:v>200</c:v>
                </c:pt>
                <c:pt idx="48">
                  <c:v>200</c:v>
                </c:pt>
                <c:pt idx="49">
                  <c:v>200</c:v>
                </c:pt>
                <c:pt idx="50">
                  <c:v>200</c:v>
                </c:pt>
                <c:pt idx="51">
                  <c:v>200</c:v>
                </c:pt>
                <c:pt idx="52">
                  <c:v>200</c:v>
                </c:pt>
                <c:pt idx="53">
                  <c:v>200</c:v>
                </c:pt>
                <c:pt idx="54">
                  <c:v>200</c:v>
                </c:pt>
                <c:pt idx="55">
                  <c:v>200</c:v>
                </c:pt>
                <c:pt idx="56">
                  <c:v>200</c:v>
                </c:pt>
                <c:pt idx="57">
                  <c:v>200</c:v>
                </c:pt>
                <c:pt idx="58">
                  <c:v>200</c:v>
                </c:pt>
                <c:pt idx="59">
                  <c:v>200</c:v>
                </c:pt>
                <c:pt idx="60">
                  <c:v>200</c:v>
                </c:pt>
                <c:pt idx="61">
                  <c:v>200</c:v>
                </c:pt>
                <c:pt idx="62">
                  <c:v>200</c:v>
                </c:pt>
                <c:pt idx="63">
                  <c:v>200</c:v>
                </c:pt>
                <c:pt idx="64">
                  <c:v>200</c:v>
                </c:pt>
                <c:pt idx="65">
                  <c:v>200</c:v>
                </c:pt>
                <c:pt idx="66">
                  <c:v>200</c:v>
                </c:pt>
                <c:pt idx="67">
                  <c:v>200</c:v>
                </c:pt>
                <c:pt idx="68">
                  <c:v>200</c:v>
                </c:pt>
                <c:pt idx="69">
                  <c:v>200</c:v>
                </c:pt>
                <c:pt idx="70">
                  <c:v>200</c:v>
                </c:pt>
                <c:pt idx="71">
                  <c:v>200</c:v>
                </c:pt>
                <c:pt idx="72">
                  <c:v>200</c:v>
                </c:pt>
                <c:pt idx="73">
                  <c:v>200</c:v>
                </c:pt>
                <c:pt idx="74">
                  <c:v>200</c:v>
                </c:pt>
                <c:pt idx="75">
                  <c:v>200</c:v>
                </c:pt>
                <c:pt idx="76">
                  <c:v>200</c:v>
                </c:pt>
                <c:pt idx="77">
                  <c:v>200</c:v>
                </c:pt>
                <c:pt idx="78">
                  <c:v>200</c:v>
                </c:pt>
                <c:pt idx="79">
                  <c:v>200</c:v>
                </c:pt>
                <c:pt idx="80">
                  <c:v>200</c:v>
                </c:pt>
                <c:pt idx="81">
                  <c:v>200</c:v>
                </c:pt>
                <c:pt idx="82">
                  <c:v>200</c:v>
                </c:pt>
                <c:pt idx="83">
                  <c:v>200</c:v>
                </c:pt>
                <c:pt idx="84">
                  <c:v>200</c:v>
                </c:pt>
                <c:pt idx="85">
                  <c:v>200</c:v>
                </c:pt>
                <c:pt idx="86">
                  <c:v>200</c:v>
                </c:pt>
                <c:pt idx="87">
                  <c:v>200</c:v>
                </c:pt>
                <c:pt idx="88">
                  <c:v>200</c:v>
                </c:pt>
                <c:pt idx="89">
                  <c:v>200</c:v>
                </c:pt>
                <c:pt idx="90">
                  <c:v>200</c:v>
                </c:pt>
                <c:pt idx="91">
                  <c:v>200</c:v>
                </c:pt>
                <c:pt idx="92">
                  <c:v>200</c:v>
                </c:pt>
                <c:pt idx="93">
                  <c:v>200</c:v>
                </c:pt>
                <c:pt idx="94">
                  <c:v>200</c:v>
                </c:pt>
                <c:pt idx="95">
                  <c:v>200</c:v>
                </c:pt>
                <c:pt idx="96">
                  <c:v>200</c:v>
                </c:pt>
                <c:pt idx="97">
                  <c:v>200</c:v>
                </c:pt>
                <c:pt idx="98">
                  <c:v>200</c:v>
                </c:pt>
                <c:pt idx="99">
                  <c:v>200</c:v>
                </c:pt>
                <c:pt idx="100">
                  <c:v>200</c:v>
                </c:pt>
                <c:pt idx="101">
                  <c:v>200</c:v>
                </c:pt>
                <c:pt idx="102">
                  <c:v>200</c:v>
                </c:pt>
                <c:pt idx="103">
                  <c:v>200</c:v>
                </c:pt>
                <c:pt idx="104">
                  <c:v>200</c:v>
                </c:pt>
                <c:pt idx="105">
                  <c:v>200</c:v>
                </c:pt>
                <c:pt idx="106">
                  <c:v>200</c:v>
                </c:pt>
                <c:pt idx="107">
                  <c:v>200</c:v>
                </c:pt>
                <c:pt idx="108">
                  <c:v>200</c:v>
                </c:pt>
                <c:pt idx="109">
                  <c:v>200</c:v>
                </c:pt>
                <c:pt idx="110">
                  <c:v>200</c:v>
                </c:pt>
                <c:pt idx="111">
                  <c:v>200</c:v>
                </c:pt>
                <c:pt idx="112">
                  <c:v>200</c:v>
                </c:pt>
                <c:pt idx="113">
                  <c:v>200</c:v>
                </c:pt>
                <c:pt idx="114">
                  <c:v>200</c:v>
                </c:pt>
                <c:pt idx="115">
                  <c:v>200</c:v>
                </c:pt>
                <c:pt idx="116">
                  <c:v>200</c:v>
                </c:pt>
                <c:pt idx="117">
                  <c:v>200</c:v>
                </c:pt>
                <c:pt idx="118">
                  <c:v>200</c:v>
                </c:pt>
                <c:pt idx="119">
                  <c:v>200</c:v>
                </c:pt>
                <c:pt idx="120">
                  <c:v>200</c:v>
                </c:pt>
                <c:pt idx="121">
                  <c:v>200</c:v>
                </c:pt>
                <c:pt idx="122">
                  <c:v>200</c:v>
                </c:pt>
                <c:pt idx="123">
                  <c:v>200</c:v>
                </c:pt>
                <c:pt idx="124">
                  <c:v>200</c:v>
                </c:pt>
                <c:pt idx="125">
                  <c:v>200</c:v>
                </c:pt>
                <c:pt idx="126">
                  <c:v>200</c:v>
                </c:pt>
                <c:pt idx="127">
                  <c:v>200</c:v>
                </c:pt>
                <c:pt idx="128">
                  <c:v>200</c:v>
                </c:pt>
                <c:pt idx="129">
                  <c:v>200</c:v>
                </c:pt>
                <c:pt idx="130">
                  <c:v>200</c:v>
                </c:pt>
                <c:pt idx="131">
                  <c:v>200</c:v>
                </c:pt>
                <c:pt idx="132">
                  <c:v>200</c:v>
                </c:pt>
                <c:pt idx="133">
                  <c:v>200</c:v>
                </c:pt>
                <c:pt idx="134">
                  <c:v>200</c:v>
                </c:pt>
                <c:pt idx="135">
                  <c:v>200</c:v>
                </c:pt>
                <c:pt idx="136">
                  <c:v>200</c:v>
                </c:pt>
                <c:pt idx="137">
                  <c:v>200</c:v>
                </c:pt>
                <c:pt idx="138">
                  <c:v>200</c:v>
                </c:pt>
                <c:pt idx="139">
                  <c:v>200</c:v>
                </c:pt>
                <c:pt idx="140">
                  <c:v>200</c:v>
                </c:pt>
                <c:pt idx="141">
                  <c:v>200</c:v>
                </c:pt>
                <c:pt idx="142">
                  <c:v>200</c:v>
                </c:pt>
                <c:pt idx="143">
                  <c:v>200</c:v>
                </c:pt>
                <c:pt idx="144">
                  <c:v>200</c:v>
                </c:pt>
                <c:pt idx="145">
                  <c:v>200</c:v>
                </c:pt>
                <c:pt idx="146">
                  <c:v>200</c:v>
                </c:pt>
                <c:pt idx="147">
                  <c:v>200</c:v>
                </c:pt>
                <c:pt idx="148">
                  <c:v>200</c:v>
                </c:pt>
                <c:pt idx="149">
                  <c:v>200</c:v>
                </c:pt>
                <c:pt idx="150">
                  <c:v>200</c:v>
                </c:pt>
                <c:pt idx="151">
                  <c:v>200</c:v>
                </c:pt>
                <c:pt idx="152">
                  <c:v>200</c:v>
                </c:pt>
                <c:pt idx="153">
                  <c:v>200</c:v>
                </c:pt>
                <c:pt idx="154">
                  <c:v>200</c:v>
                </c:pt>
                <c:pt idx="155">
                  <c:v>200</c:v>
                </c:pt>
                <c:pt idx="156">
                  <c:v>200</c:v>
                </c:pt>
                <c:pt idx="157">
                  <c:v>200</c:v>
                </c:pt>
                <c:pt idx="158">
                  <c:v>200</c:v>
                </c:pt>
                <c:pt idx="159">
                  <c:v>200</c:v>
                </c:pt>
                <c:pt idx="160">
                  <c:v>200</c:v>
                </c:pt>
                <c:pt idx="161">
                  <c:v>200</c:v>
                </c:pt>
                <c:pt idx="162">
                  <c:v>200</c:v>
                </c:pt>
                <c:pt idx="163">
                  <c:v>200</c:v>
                </c:pt>
                <c:pt idx="164">
                  <c:v>200</c:v>
                </c:pt>
                <c:pt idx="165">
                  <c:v>200</c:v>
                </c:pt>
                <c:pt idx="166">
                  <c:v>200</c:v>
                </c:pt>
                <c:pt idx="167">
                  <c:v>200</c:v>
                </c:pt>
                <c:pt idx="168">
                  <c:v>200</c:v>
                </c:pt>
                <c:pt idx="169">
                  <c:v>200</c:v>
                </c:pt>
                <c:pt idx="170">
                  <c:v>200</c:v>
                </c:pt>
                <c:pt idx="171">
                  <c:v>200</c:v>
                </c:pt>
                <c:pt idx="172">
                  <c:v>200</c:v>
                </c:pt>
                <c:pt idx="173">
                  <c:v>200</c:v>
                </c:pt>
                <c:pt idx="174">
                  <c:v>200</c:v>
                </c:pt>
                <c:pt idx="175">
                  <c:v>200</c:v>
                </c:pt>
                <c:pt idx="176">
                  <c:v>200</c:v>
                </c:pt>
                <c:pt idx="177">
                  <c:v>200</c:v>
                </c:pt>
                <c:pt idx="178">
                  <c:v>200</c:v>
                </c:pt>
                <c:pt idx="179">
                  <c:v>200</c:v>
                </c:pt>
                <c:pt idx="180">
                  <c:v>200</c:v>
                </c:pt>
                <c:pt idx="181">
                  <c:v>200</c:v>
                </c:pt>
                <c:pt idx="182">
                  <c:v>200</c:v>
                </c:pt>
                <c:pt idx="183">
                  <c:v>200</c:v>
                </c:pt>
                <c:pt idx="184">
                  <c:v>200</c:v>
                </c:pt>
                <c:pt idx="185">
                  <c:v>200</c:v>
                </c:pt>
                <c:pt idx="186">
                  <c:v>200</c:v>
                </c:pt>
                <c:pt idx="187">
                  <c:v>200</c:v>
                </c:pt>
                <c:pt idx="188">
                  <c:v>200</c:v>
                </c:pt>
                <c:pt idx="189">
                  <c:v>200</c:v>
                </c:pt>
                <c:pt idx="190">
                  <c:v>200</c:v>
                </c:pt>
                <c:pt idx="191">
                  <c:v>200</c:v>
                </c:pt>
                <c:pt idx="192">
                  <c:v>200</c:v>
                </c:pt>
                <c:pt idx="193">
                  <c:v>200</c:v>
                </c:pt>
                <c:pt idx="194">
                  <c:v>200</c:v>
                </c:pt>
                <c:pt idx="195">
                  <c:v>200</c:v>
                </c:pt>
                <c:pt idx="196">
                  <c:v>200</c:v>
                </c:pt>
                <c:pt idx="197">
                  <c:v>200</c:v>
                </c:pt>
                <c:pt idx="198">
                  <c:v>200</c:v>
                </c:pt>
                <c:pt idx="199">
                  <c:v>200</c:v>
                </c:pt>
                <c:pt idx="200">
                  <c:v>200</c:v>
                </c:pt>
                <c:pt idx="201">
                  <c:v>200</c:v>
                </c:pt>
                <c:pt idx="202">
                  <c:v>200</c:v>
                </c:pt>
                <c:pt idx="203">
                  <c:v>200</c:v>
                </c:pt>
                <c:pt idx="204">
                  <c:v>200</c:v>
                </c:pt>
                <c:pt idx="205">
                  <c:v>200</c:v>
                </c:pt>
                <c:pt idx="206">
                  <c:v>200</c:v>
                </c:pt>
                <c:pt idx="207">
                  <c:v>200</c:v>
                </c:pt>
                <c:pt idx="208">
                  <c:v>200</c:v>
                </c:pt>
                <c:pt idx="209">
                  <c:v>200</c:v>
                </c:pt>
                <c:pt idx="210">
                  <c:v>200</c:v>
                </c:pt>
                <c:pt idx="211">
                  <c:v>200</c:v>
                </c:pt>
                <c:pt idx="212">
                  <c:v>200</c:v>
                </c:pt>
                <c:pt idx="213">
                  <c:v>200</c:v>
                </c:pt>
                <c:pt idx="214">
                  <c:v>200</c:v>
                </c:pt>
                <c:pt idx="215">
                  <c:v>200</c:v>
                </c:pt>
                <c:pt idx="216">
                  <c:v>200</c:v>
                </c:pt>
                <c:pt idx="217">
                  <c:v>200</c:v>
                </c:pt>
                <c:pt idx="218">
                  <c:v>200</c:v>
                </c:pt>
                <c:pt idx="219">
                  <c:v>200</c:v>
                </c:pt>
                <c:pt idx="220">
                  <c:v>200</c:v>
                </c:pt>
                <c:pt idx="221">
                  <c:v>200</c:v>
                </c:pt>
                <c:pt idx="222">
                  <c:v>200</c:v>
                </c:pt>
                <c:pt idx="223">
                  <c:v>200</c:v>
                </c:pt>
                <c:pt idx="224">
                  <c:v>200</c:v>
                </c:pt>
                <c:pt idx="225">
                  <c:v>200</c:v>
                </c:pt>
                <c:pt idx="226">
                  <c:v>200</c:v>
                </c:pt>
                <c:pt idx="227">
                  <c:v>200</c:v>
                </c:pt>
                <c:pt idx="228">
                  <c:v>200</c:v>
                </c:pt>
                <c:pt idx="229">
                  <c:v>200</c:v>
                </c:pt>
                <c:pt idx="230">
                  <c:v>200</c:v>
                </c:pt>
                <c:pt idx="231">
                  <c:v>200</c:v>
                </c:pt>
                <c:pt idx="232">
                  <c:v>200</c:v>
                </c:pt>
                <c:pt idx="233">
                  <c:v>200</c:v>
                </c:pt>
                <c:pt idx="234">
                  <c:v>200</c:v>
                </c:pt>
                <c:pt idx="235">
                  <c:v>200</c:v>
                </c:pt>
                <c:pt idx="236">
                  <c:v>200</c:v>
                </c:pt>
                <c:pt idx="237">
                  <c:v>200</c:v>
                </c:pt>
                <c:pt idx="238">
                  <c:v>200</c:v>
                </c:pt>
                <c:pt idx="239">
                  <c:v>200</c:v>
                </c:pt>
                <c:pt idx="240">
                  <c:v>200</c:v>
                </c:pt>
                <c:pt idx="241">
                  <c:v>200</c:v>
                </c:pt>
                <c:pt idx="242">
                  <c:v>200</c:v>
                </c:pt>
                <c:pt idx="243">
                  <c:v>200</c:v>
                </c:pt>
                <c:pt idx="244">
                  <c:v>200</c:v>
                </c:pt>
                <c:pt idx="245">
                  <c:v>200</c:v>
                </c:pt>
                <c:pt idx="246">
                  <c:v>200</c:v>
                </c:pt>
                <c:pt idx="247">
                  <c:v>200</c:v>
                </c:pt>
                <c:pt idx="248">
                  <c:v>200</c:v>
                </c:pt>
                <c:pt idx="249">
                  <c:v>200</c:v>
                </c:pt>
                <c:pt idx="250">
                  <c:v>200</c:v>
                </c:pt>
                <c:pt idx="251">
                  <c:v>200</c:v>
                </c:pt>
                <c:pt idx="252">
                  <c:v>200</c:v>
                </c:pt>
                <c:pt idx="253">
                  <c:v>200</c:v>
                </c:pt>
                <c:pt idx="254">
                  <c:v>200</c:v>
                </c:pt>
                <c:pt idx="255">
                  <c:v>200</c:v>
                </c:pt>
                <c:pt idx="256">
                  <c:v>200</c:v>
                </c:pt>
                <c:pt idx="257">
                  <c:v>200</c:v>
                </c:pt>
                <c:pt idx="258">
                  <c:v>200</c:v>
                </c:pt>
                <c:pt idx="259">
                  <c:v>200</c:v>
                </c:pt>
                <c:pt idx="260">
                  <c:v>200</c:v>
                </c:pt>
                <c:pt idx="261">
                  <c:v>200</c:v>
                </c:pt>
                <c:pt idx="262">
                  <c:v>200</c:v>
                </c:pt>
                <c:pt idx="263">
                  <c:v>200</c:v>
                </c:pt>
                <c:pt idx="264">
                  <c:v>200</c:v>
                </c:pt>
                <c:pt idx="265">
                  <c:v>200</c:v>
                </c:pt>
                <c:pt idx="266">
                  <c:v>200</c:v>
                </c:pt>
                <c:pt idx="267">
                  <c:v>200</c:v>
                </c:pt>
                <c:pt idx="268">
                  <c:v>200</c:v>
                </c:pt>
                <c:pt idx="269">
                  <c:v>200</c:v>
                </c:pt>
                <c:pt idx="270">
                  <c:v>200</c:v>
                </c:pt>
                <c:pt idx="271">
                  <c:v>200</c:v>
                </c:pt>
                <c:pt idx="272">
                  <c:v>200</c:v>
                </c:pt>
                <c:pt idx="273">
                  <c:v>200</c:v>
                </c:pt>
                <c:pt idx="274">
                  <c:v>200</c:v>
                </c:pt>
                <c:pt idx="275">
                  <c:v>200</c:v>
                </c:pt>
                <c:pt idx="276">
                  <c:v>200</c:v>
                </c:pt>
                <c:pt idx="277">
                  <c:v>200</c:v>
                </c:pt>
                <c:pt idx="278">
                  <c:v>200</c:v>
                </c:pt>
                <c:pt idx="279">
                  <c:v>200</c:v>
                </c:pt>
                <c:pt idx="280">
                  <c:v>200</c:v>
                </c:pt>
                <c:pt idx="281">
                  <c:v>200</c:v>
                </c:pt>
                <c:pt idx="282">
                  <c:v>200</c:v>
                </c:pt>
                <c:pt idx="283">
                  <c:v>200</c:v>
                </c:pt>
                <c:pt idx="284">
                  <c:v>200</c:v>
                </c:pt>
                <c:pt idx="285">
                  <c:v>200</c:v>
                </c:pt>
                <c:pt idx="286">
                  <c:v>200</c:v>
                </c:pt>
                <c:pt idx="287">
                  <c:v>200</c:v>
                </c:pt>
                <c:pt idx="288">
                  <c:v>200</c:v>
                </c:pt>
                <c:pt idx="289">
                  <c:v>200</c:v>
                </c:pt>
                <c:pt idx="290">
                  <c:v>200</c:v>
                </c:pt>
                <c:pt idx="291">
                  <c:v>200</c:v>
                </c:pt>
                <c:pt idx="292">
                  <c:v>200</c:v>
                </c:pt>
                <c:pt idx="293">
                  <c:v>200</c:v>
                </c:pt>
                <c:pt idx="294">
                  <c:v>200</c:v>
                </c:pt>
                <c:pt idx="295">
                  <c:v>200</c:v>
                </c:pt>
                <c:pt idx="296">
                  <c:v>200</c:v>
                </c:pt>
                <c:pt idx="297">
                  <c:v>200</c:v>
                </c:pt>
                <c:pt idx="298">
                  <c:v>200</c:v>
                </c:pt>
                <c:pt idx="299">
                  <c:v>200</c:v>
                </c:pt>
                <c:pt idx="300">
                  <c:v>200</c:v>
                </c:pt>
                <c:pt idx="301">
                  <c:v>200</c:v>
                </c:pt>
                <c:pt idx="302">
                  <c:v>200</c:v>
                </c:pt>
                <c:pt idx="303">
                  <c:v>200</c:v>
                </c:pt>
                <c:pt idx="304">
                  <c:v>200</c:v>
                </c:pt>
                <c:pt idx="305">
                  <c:v>200</c:v>
                </c:pt>
                <c:pt idx="306">
                  <c:v>200</c:v>
                </c:pt>
                <c:pt idx="307">
                  <c:v>200</c:v>
                </c:pt>
                <c:pt idx="308">
                  <c:v>200</c:v>
                </c:pt>
                <c:pt idx="309">
                  <c:v>200</c:v>
                </c:pt>
                <c:pt idx="310">
                  <c:v>200</c:v>
                </c:pt>
                <c:pt idx="311">
                  <c:v>200</c:v>
                </c:pt>
                <c:pt idx="312">
                  <c:v>200</c:v>
                </c:pt>
                <c:pt idx="313">
                  <c:v>200</c:v>
                </c:pt>
                <c:pt idx="314">
                  <c:v>200</c:v>
                </c:pt>
                <c:pt idx="315">
                  <c:v>200</c:v>
                </c:pt>
                <c:pt idx="316">
                  <c:v>200</c:v>
                </c:pt>
                <c:pt idx="317">
                  <c:v>200</c:v>
                </c:pt>
                <c:pt idx="318">
                  <c:v>200</c:v>
                </c:pt>
                <c:pt idx="319">
                  <c:v>200</c:v>
                </c:pt>
                <c:pt idx="320">
                  <c:v>200</c:v>
                </c:pt>
                <c:pt idx="321">
                  <c:v>200</c:v>
                </c:pt>
                <c:pt idx="322">
                  <c:v>200</c:v>
                </c:pt>
                <c:pt idx="323">
                  <c:v>200</c:v>
                </c:pt>
                <c:pt idx="324">
                  <c:v>200</c:v>
                </c:pt>
                <c:pt idx="325">
                  <c:v>200</c:v>
                </c:pt>
                <c:pt idx="326">
                  <c:v>200</c:v>
                </c:pt>
                <c:pt idx="327">
                  <c:v>200</c:v>
                </c:pt>
                <c:pt idx="328">
                  <c:v>200</c:v>
                </c:pt>
                <c:pt idx="329">
                  <c:v>200</c:v>
                </c:pt>
                <c:pt idx="330">
                  <c:v>200</c:v>
                </c:pt>
                <c:pt idx="331">
                  <c:v>200</c:v>
                </c:pt>
                <c:pt idx="332">
                  <c:v>200</c:v>
                </c:pt>
                <c:pt idx="333">
                  <c:v>200</c:v>
                </c:pt>
                <c:pt idx="334">
                  <c:v>200</c:v>
                </c:pt>
                <c:pt idx="335">
                  <c:v>200</c:v>
                </c:pt>
                <c:pt idx="336">
                  <c:v>200</c:v>
                </c:pt>
                <c:pt idx="337">
                  <c:v>200</c:v>
                </c:pt>
                <c:pt idx="338">
                  <c:v>200</c:v>
                </c:pt>
                <c:pt idx="339">
                  <c:v>200</c:v>
                </c:pt>
                <c:pt idx="340">
                  <c:v>200</c:v>
                </c:pt>
                <c:pt idx="341">
                  <c:v>200</c:v>
                </c:pt>
                <c:pt idx="342">
                  <c:v>200</c:v>
                </c:pt>
                <c:pt idx="343">
                  <c:v>200</c:v>
                </c:pt>
                <c:pt idx="344">
                  <c:v>200</c:v>
                </c:pt>
                <c:pt idx="345">
                  <c:v>200</c:v>
                </c:pt>
                <c:pt idx="346">
                  <c:v>200</c:v>
                </c:pt>
                <c:pt idx="347">
                  <c:v>200</c:v>
                </c:pt>
                <c:pt idx="348">
                  <c:v>200</c:v>
                </c:pt>
                <c:pt idx="349">
                  <c:v>200</c:v>
                </c:pt>
                <c:pt idx="350">
                  <c:v>200</c:v>
                </c:pt>
                <c:pt idx="351">
                  <c:v>200</c:v>
                </c:pt>
                <c:pt idx="352">
                  <c:v>200</c:v>
                </c:pt>
                <c:pt idx="353">
                  <c:v>200</c:v>
                </c:pt>
                <c:pt idx="354">
                  <c:v>200</c:v>
                </c:pt>
                <c:pt idx="355">
                  <c:v>200</c:v>
                </c:pt>
                <c:pt idx="356">
                  <c:v>200</c:v>
                </c:pt>
                <c:pt idx="357">
                  <c:v>200</c:v>
                </c:pt>
                <c:pt idx="358">
                  <c:v>200</c:v>
                </c:pt>
                <c:pt idx="359">
                  <c:v>200</c:v>
                </c:pt>
                <c:pt idx="360">
                  <c:v>200</c:v>
                </c:pt>
                <c:pt idx="361">
                  <c:v>200</c:v>
                </c:pt>
                <c:pt idx="362">
                  <c:v>200</c:v>
                </c:pt>
                <c:pt idx="363">
                  <c:v>200</c:v>
                </c:pt>
                <c:pt idx="364">
                  <c:v>200</c:v>
                </c:pt>
                <c:pt idx="365">
                  <c:v>200</c:v>
                </c:pt>
                <c:pt idx="366">
                  <c:v>200</c:v>
                </c:pt>
                <c:pt idx="367">
                  <c:v>200</c:v>
                </c:pt>
                <c:pt idx="368">
                  <c:v>200</c:v>
                </c:pt>
                <c:pt idx="369">
                  <c:v>200</c:v>
                </c:pt>
                <c:pt idx="370">
                  <c:v>200</c:v>
                </c:pt>
                <c:pt idx="371">
                  <c:v>200</c:v>
                </c:pt>
                <c:pt idx="372">
                  <c:v>200</c:v>
                </c:pt>
                <c:pt idx="373">
                  <c:v>200</c:v>
                </c:pt>
                <c:pt idx="374">
                  <c:v>200</c:v>
                </c:pt>
                <c:pt idx="375">
                  <c:v>200</c:v>
                </c:pt>
                <c:pt idx="376">
                  <c:v>200</c:v>
                </c:pt>
                <c:pt idx="377">
                  <c:v>200</c:v>
                </c:pt>
                <c:pt idx="378">
                  <c:v>200</c:v>
                </c:pt>
                <c:pt idx="379">
                  <c:v>200</c:v>
                </c:pt>
                <c:pt idx="380">
                  <c:v>200</c:v>
                </c:pt>
                <c:pt idx="381">
                  <c:v>200</c:v>
                </c:pt>
                <c:pt idx="382">
                  <c:v>200</c:v>
                </c:pt>
                <c:pt idx="383">
                  <c:v>200</c:v>
                </c:pt>
                <c:pt idx="384">
                  <c:v>200</c:v>
                </c:pt>
                <c:pt idx="385">
                  <c:v>200</c:v>
                </c:pt>
                <c:pt idx="386">
                  <c:v>200</c:v>
                </c:pt>
                <c:pt idx="387">
                  <c:v>200</c:v>
                </c:pt>
                <c:pt idx="388">
                  <c:v>200</c:v>
                </c:pt>
                <c:pt idx="389">
                  <c:v>200</c:v>
                </c:pt>
                <c:pt idx="390">
                  <c:v>200</c:v>
                </c:pt>
                <c:pt idx="391">
                  <c:v>200</c:v>
                </c:pt>
                <c:pt idx="392">
                  <c:v>200</c:v>
                </c:pt>
                <c:pt idx="393">
                  <c:v>200</c:v>
                </c:pt>
                <c:pt idx="394">
                  <c:v>200</c:v>
                </c:pt>
                <c:pt idx="395">
                  <c:v>200</c:v>
                </c:pt>
                <c:pt idx="396">
                  <c:v>200</c:v>
                </c:pt>
                <c:pt idx="397">
                  <c:v>200</c:v>
                </c:pt>
                <c:pt idx="398">
                  <c:v>200</c:v>
                </c:pt>
                <c:pt idx="399">
                  <c:v>200</c:v>
                </c:pt>
                <c:pt idx="400">
                  <c:v>200</c:v>
                </c:pt>
                <c:pt idx="401">
                  <c:v>200</c:v>
                </c:pt>
                <c:pt idx="402">
                  <c:v>200</c:v>
                </c:pt>
                <c:pt idx="403">
                  <c:v>200</c:v>
                </c:pt>
                <c:pt idx="404">
                  <c:v>200</c:v>
                </c:pt>
                <c:pt idx="405">
                  <c:v>200</c:v>
                </c:pt>
                <c:pt idx="406">
                  <c:v>200</c:v>
                </c:pt>
              </c:numCache>
            </c:numRef>
          </c:xVal>
          <c:yVal>
            <c:numRef>
              <c:f>v1_vs_Z!$H$3:$H$409</c:f>
              <c:numCache>
                <c:formatCode>General</c:formatCode>
                <c:ptCount val="407"/>
                <c:pt idx="0">
                  <c:v>0.48182655232514066</c:v>
                </c:pt>
                <c:pt idx="1">
                  <c:v>0.46214148922795345</c:v>
                </c:pt>
                <c:pt idx="2">
                  <c:v>0.51434155951978366</c:v>
                </c:pt>
                <c:pt idx="3">
                  <c:v>0.47705953861168882</c:v>
                </c:pt>
                <c:pt idx="4">
                  <c:v>0.50027408022923292</c:v>
                </c:pt>
                <c:pt idx="5">
                  <c:v>0.47358626679524274</c:v>
                </c:pt>
                <c:pt idx="6">
                  <c:v>0.4830291165157477</c:v>
                </c:pt>
                <c:pt idx="7">
                  <c:v>0.47171551879009688</c:v>
                </c:pt>
                <c:pt idx="8">
                  <c:v>0.49712283177462613</c:v>
                </c:pt>
                <c:pt idx="9">
                  <c:v>0.57334066557081476</c:v>
                </c:pt>
                <c:pt idx="10">
                  <c:v>0.52686213525188885</c:v>
                </c:pt>
                <c:pt idx="11">
                  <c:v>0.50538929154116152</c:v>
                </c:pt>
                <c:pt idx="12">
                  <c:v>0.49137169145627851</c:v>
                </c:pt>
                <c:pt idx="13">
                  <c:v>0.49066671555439073</c:v>
                </c:pt>
                <c:pt idx="14">
                  <c:v>0.51123596165006646</c:v>
                </c:pt>
                <c:pt idx="15">
                  <c:v>0.46040284703980011</c:v>
                </c:pt>
                <c:pt idx="16">
                  <c:v>0.48326530196238715</c:v>
                </c:pt>
                <c:pt idx="17">
                  <c:v>0.48975108025975472</c:v>
                </c:pt>
                <c:pt idx="18">
                  <c:v>0.49794253602271804</c:v>
                </c:pt>
                <c:pt idx="19">
                  <c:v>0.4900606029543314</c:v>
                </c:pt>
                <c:pt idx="20">
                  <c:v>0.49589146975054943</c:v>
                </c:pt>
                <c:pt idx="21">
                  <c:v>0.50689486573303033</c:v>
                </c:pt>
                <c:pt idx="22">
                  <c:v>0.4858464891240013</c:v>
                </c:pt>
                <c:pt idx="23">
                  <c:v>0.55144906493973289</c:v>
                </c:pt>
                <c:pt idx="24">
                  <c:v>0.46610095983627942</c:v>
                </c:pt>
                <c:pt idx="25">
                  <c:v>0.56097179546733444</c:v>
                </c:pt>
                <c:pt idx="26">
                  <c:v>0.46407236389933737</c:v>
                </c:pt>
                <c:pt idx="27">
                  <c:v>0.50443927169509373</c:v>
                </c:pt>
                <c:pt idx="28">
                  <c:v>0.48866160852556262</c:v>
                </c:pt>
                <c:pt idx="29">
                  <c:v>0.46273031695476291</c:v>
                </c:pt>
                <c:pt idx="30">
                  <c:v>0.53127811170911676</c:v>
                </c:pt>
                <c:pt idx="31">
                  <c:v>0.46226942815585798</c:v>
                </c:pt>
                <c:pt idx="32">
                  <c:v>0.5379659995601429</c:v>
                </c:pt>
                <c:pt idx="33">
                  <c:v>0.43716500170921141</c:v>
                </c:pt>
                <c:pt idx="34">
                  <c:v>0.52630488328460856</c:v>
                </c:pt>
                <c:pt idx="35">
                  <c:v>0.49017854134842503</c:v>
                </c:pt>
                <c:pt idx="36">
                  <c:v>0.52916423344218655</c:v>
                </c:pt>
                <c:pt idx="37">
                  <c:v>0.48774356569500948</c:v>
                </c:pt>
                <c:pt idx="38">
                  <c:v>0.45310594519927477</c:v>
                </c:pt>
                <c:pt idx="39">
                  <c:v>0.43929940576312676</c:v>
                </c:pt>
                <c:pt idx="40">
                  <c:v>0.49020203025654024</c:v>
                </c:pt>
                <c:pt idx="41">
                  <c:v>0.4512042078856584</c:v>
                </c:pt>
                <c:pt idx="42">
                  <c:v>0.50467104332588453</c:v>
                </c:pt>
                <c:pt idx="43">
                  <c:v>0.4651177592067377</c:v>
                </c:pt>
                <c:pt idx="44">
                  <c:v>0.55276925886598272</c:v>
                </c:pt>
                <c:pt idx="45">
                  <c:v>0.52851006272131917</c:v>
                </c:pt>
                <c:pt idx="46">
                  <c:v>0.47287388309053302</c:v>
                </c:pt>
                <c:pt idx="47">
                  <c:v>0.50668130495084351</c:v>
                </c:pt>
                <c:pt idx="48">
                  <c:v>0.55608517660415269</c:v>
                </c:pt>
                <c:pt idx="49">
                  <c:v>0.47136988305676331</c:v>
                </c:pt>
                <c:pt idx="50">
                  <c:v>0.47536997311722956</c:v>
                </c:pt>
                <c:pt idx="51">
                  <c:v>0.53383435926789713</c:v>
                </c:pt>
                <c:pt idx="52">
                  <c:v>0.45284145577268708</c:v>
                </c:pt>
                <c:pt idx="53">
                  <c:v>0.49805195544356773</c:v>
                </c:pt>
                <c:pt idx="54">
                  <c:v>0.47321732734886451</c:v>
                </c:pt>
                <c:pt idx="55">
                  <c:v>0.48240494739630918</c:v>
                </c:pt>
                <c:pt idx="56">
                  <c:v>0.54871663513717084</c:v>
                </c:pt>
                <c:pt idx="57">
                  <c:v>0.51593334201699337</c:v>
                </c:pt>
                <c:pt idx="58">
                  <c:v>0.52674663525955678</c:v>
                </c:pt>
                <c:pt idx="59">
                  <c:v>0.46106556759975714</c:v>
                </c:pt>
                <c:pt idx="60">
                  <c:v>0.61913317161673898</c:v>
                </c:pt>
                <c:pt idx="61">
                  <c:v>0.497080915956992</c:v>
                </c:pt>
                <c:pt idx="62">
                  <c:v>0.51744907107189653</c:v>
                </c:pt>
                <c:pt idx="63">
                  <c:v>0.47346459363389243</c:v>
                </c:pt>
                <c:pt idx="64">
                  <c:v>0.5033820239031771</c:v>
                </c:pt>
                <c:pt idx="65">
                  <c:v>0.4705586051843807</c:v>
                </c:pt>
                <c:pt idx="66">
                  <c:v>0.47906479996974177</c:v>
                </c:pt>
                <c:pt idx="67">
                  <c:v>0.56270411015724464</c:v>
                </c:pt>
                <c:pt idx="68">
                  <c:v>0.45089804956819607</c:v>
                </c:pt>
                <c:pt idx="69">
                  <c:v>0.47207134025231068</c:v>
                </c:pt>
                <c:pt idx="70">
                  <c:v>0.46603237592848629</c:v>
                </c:pt>
                <c:pt idx="71">
                  <c:v>0.49254502569158337</c:v>
                </c:pt>
                <c:pt idx="72">
                  <c:v>0.48182297188711004</c:v>
                </c:pt>
                <c:pt idx="73">
                  <c:v>0.46273047128398775</c:v>
                </c:pt>
                <c:pt idx="74">
                  <c:v>0.45396367616852057</c:v>
                </c:pt>
                <c:pt idx="75">
                  <c:v>0.45888403140038653</c:v>
                </c:pt>
                <c:pt idx="76">
                  <c:v>0.49757668316085019</c:v>
                </c:pt>
                <c:pt idx="77">
                  <c:v>0.47071413817779695</c:v>
                </c:pt>
                <c:pt idx="78">
                  <c:v>0.50155566098327398</c:v>
                </c:pt>
                <c:pt idx="79">
                  <c:v>0.51235460160786928</c:v>
                </c:pt>
                <c:pt idx="80">
                  <c:v>0.46629982847620399</c:v>
                </c:pt>
                <c:pt idx="81">
                  <c:v>0.46559698231762692</c:v>
                </c:pt>
                <c:pt idx="82">
                  <c:v>0.58101033422250847</c:v>
                </c:pt>
                <c:pt idx="83">
                  <c:v>0.5365483930267847</c:v>
                </c:pt>
                <c:pt idx="84">
                  <c:v>0.49191746132918485</c:v>
                </c:pt>
                <c:pt idx="85">
                  <c:v>0.52702269937805435</c:v>
                </c:pt>
                <c:pt idx="86">
                  <c:v>0.45901400747406707</c:v>
                </c:pt>
                <c:pt idx="87">
                  <c:v>0.47029470220884917</c:v>
                </c:pt>
                <c:pt idx="88">
                  <c:v>0.46377617524984022</c:v>
                </c:pt>
                <c:pt idx="89">
                  <c:v>0.49158136314198508</c:v>
                </c:pt>
                <c:pt idx="90">
                  <c:v>0.50768589561103294</c:v>
                </c:pt>
                <c:pt idx="91">
                  <c:v>0.45674166395843757</c:v>
                </c:pt>
                <c:pt idx="92">
                  <c:v>0.55612857398235127</c:v>
                </c:pt>
                <c:pt idx="93">
                  <c:v>0.47181141897079654</c:v>
                </c:pt>
                <c:pt idx="94">
                  <c:v>0.46171421333435375</c:v>
                </c:pt>
                <c:pt idx="95">
                  <c:v>0.54012259615667968</c:v>
                </c:pt>
                <c:pt idx="96">
                  <c:v>0.45382820597441376</c:v>
                </c:pt>
                <c:pt idx="97">
                  <c:v>0.50850587765173128</c:v>
                </c:pt>
                <c:pt idx="98">
                  <c:v>0.48718507909392555</c:v>
                </c:pt>
                <c:pt idx="99">
                  <c:v>0.49675472570606599</c:v>
                </c:pt>
                <c:pt idx="100">
                  <c:v>0.50768074101490335</c:v>
                </c:pt>
                <c:pt idx="101">
                  <c:v>0.43668037707543056</c:v>
                </c:pt>
                <c:pt idx="102">
                  <c:v>0.48154379031825889</c:v>
                </c:pt>
                <c:pt idx="103">
                  <c:v>0.56166572139667947</c:v>
                </c:pt>
                <c:pt idx="104">
                  <c:v>0.45163679270461388</c:v>
                </c:pt>
                <c:pt idx="105">
                  <c:v>0.49807760496083803</c:v>
                </c:pt>
                <c:pt idx="106">
                  <c:v>0.56961799772603006</c:v>
                </c:pt>
                <c:pt idx="107">
                  <c:v>0.49734821417548358</c:v>
                </c:pt>
                <c:pt idx="108">
                  <c:v>0.56734682711251405</c:v>
                </c:pt>
                <c:pt idx="109">
                  <c:v>0.52971605302073077</c:v>
                </c:pt>
                <c:pt idx="110">
                  <c:v>0.52965493864744972</c:v>
                </c:pt>
                <c:pt idx="111">
                  <c:v>0.45835122518241861</c:v>
                </c:pt>
                <c:pt idx="112">
                  <c:v>0.51259992334465576</c:v>
                </c:pt>
                <c:pt idx="113">
                  <c:v>0.56011440402238533</c:v>
                </c:pt>
                <c:pt idx="114">
                  <c:v>0.52928979570001844</c:v>
                </c:pt>
                <c:pt idx="115">
                  <c:v>0.54227073551166138</c:v>
                </c:pt>
                <c:pt idx="116">
                  <c:v>0.48162808494120291</c:v>
                </c:pt>
                <c:pt idx="117">
                  <c:v>0.54273397011479318</c:v>
                </c:pt>
                <c:pt idx="118">
                  <c:v>0.44200377851250139</c:v>
                </c:pt>
                <c:pt idx="119">
                  <c:v>0.54460357608367005</c:v>
                </c:pt>
                <c:pt idx="120">
                  <c:v>0.57601475892615406</c:v>
                </c:pt>
                <c:pt idx="121">
                  <c:v>0.47642805428696305</c:v>
                </c:pt>
                <c:pt idx="122">
                  <c:v>0.53247984252190572</c:v>
                </c:pt>
                <c:pt idx="123">
                  <c:v>0.54704716330786674</c:v>
                </c:pt>
                <c:pt idx="124">
                  <c:v>0.45438533447831364</c:v>
                </c:pt>
                <c:pt idx="125">
                  <c:v>0.44330110084753777</c:v>
                </c:pt>
                <c:pt idx="126">
                  <c:v>0.52549446965588853</c:v>
                </c:pt>
                <c:pt idx="127">
                  <c:v>0.48165719143312474</c:v>
                </c:pt>
                <c:pt idx="128">
                  <c:v>0.4766180335635013</c:v>
                </c:pt>
                <c:pt idx="129">
                  <c:v>0.61513863740838914</c:v>
                </c:pt>
                <c:pt idx="130">
                  <c:v>0.50780766136991917</c:v>
                </c:pt>
                <c:pt idx="131">
                  <c:v>0.53187635351867846</c:v>
                </c:pt>
                <c:pt idx="132">
                  <c:v>0.53973189628951257</c:v>
                </c:pt>
                <c:pt idx="133">
                  <c:v>0.4721002924150064</c:v>
                </c:pt>
                <c:pt idx="134">
                  <c:v>0.48105981386722563</c:v>
                </c:pt>
                <c:pt idx="135">
                  <c:v>0.51252846891326986</c:v>
                </c:pt>
                <c:pt idx="136">
                  <c:v>0.45323715590675895</c:v>
                </c:pt>
                <c:pt idx="137">
                  <c:v>0.62545715115413736</c:v>
                </c:pt>
                <c:pt idx="138">
                  <c:v>0.44326930902709361</c:v>
                </c:pt>
                <c:pt idx="139">
                  <c:v>0.45777813903660708</c:v>
                </c:pt>
                <c:pt idx="140">
                  <c:v>0.51759667154312361</c:v>
                </c:pt>
                <c:pt idx="141">
                  <c:v>0.56114186627378815</c:v>
                </c:pt>
                <c:pt idx="142">
                  <c:v>0.4699678020434867</c:v>
                </c:pt>
                <c:pt idx="143">
                  <c:v>0.49266617413356778</c:v>
                </c:pt>
                <c:pt idx="144">
                  <c:v>0.46068539298576688</c:v>
                </c:pt>
                <c:pt idx="145">
                  <c:v>0.54089677328326236</c:v>
                </c:pt>
                <c:pt idx="146">
                  <c:v>0.48341623594488414</c:v>
                </c:pt>
                <c:pt idx="147">
                  <c:v>0.4989318480895879</c:v>
                </c:pt>
                <c:pt idx="148">
                  <c:v>0.54467117228442019</c:v>
                </c:pt>
                <c:pt idx="149">
                  <c:v>0.52912663884286515</c:v>
                </c:pt>
                <c:pt idx="150">
                  <c:v>0.62583877646284758</c:v>
                </c:pt>
                <c:pt idx="151">
                  <c:v>0.53002687208080124</c:v>
                </c:pt>
                <c:pt idx="152">
                  <c:v>0.54897226606621785</c:v>
                </c:pt>
                <c:pt idx="153">
                  <c:v>0.50177345038623888</c:v>
                </c:pt>
                <c:pt idx="154">
                  <c:v>0.44326619157674002</c:v>
                </c:pt>
                <c:pt idx="155">
                  <c:v>0.62758979585488317</c:v>
                </c:pt>
                <c:pt idx="156">
                  <c:v>0.47225804774926922</c:v>
                </c:pt>
                <c:pt idx="157">
                  <c:v>0.50011052211609419</c:v>
                </c:pt>
                <c:pt idx="158">
                  <c:v>0.52936220697260283</c:v>
                </c:pt>
                <c:pt idx="159">
                  <c:v>0.55829609708805039</c:v>
                </c:pt>
                <c:pt idx="160">
                  <c:v>0.46356767646624714</c:v>
                </c:pt>
                <c:pt idx="161">
                  <c:v>0.56269608503752089</c:v>
                </c:pt>
                <c:pt idx="162">
                  <c:v>0.46196564650846833</c:v>
                </c:pt>
                <c:pt idx="163">
                  <c:v>0.52987525904971222</c:v>
                </c:pt>
                <c:pt idx="164">
                  <c:v>0.52665101287146365</c:v>
                </c:pt>
                <c:pt idx="165">
                  <c:v>0.46411233516873013</c:v>
                </c:pt>
                <c:pt idx="166">
                  <c:v>0.50136719413314579</c:v>
                </c:pt>
                <c:pt idx="167">
                  <c:v>0.46177048176995472</c:v>
                </c:pt>
                <c:pt idx="168">
                  <c:v>0.49012501997303654</c:v>
                </c:pt>
                <c:pt idx="169">
                  <c:v>0.47166829404710703</c:v>
                </c:pt>
                <c:pt idx="170">
                  <c:v>0.46368536793358128</c:v>
                </c:pt>
                <c:pt idx="171">
                  <c:v>0.55970327096576766</c:v>
                </c:pt>
                <c:pt idx="172">
                  <c:v>0.54139241702374019</c:v>
                </c:pt>
                <c:pt idx="173">
                  <c:v>0.52328145029452466</c:v>
                </c:pt>
                <c:pt idx="174">
                  <c:v>0.50802174687147317</c:v>
                </c:pt>
                <c:pt idx="175">
                  <c:v>0.47352404125153846</c:v>
                </c:pt>
                <c:pt idx="176">
                  <c:v>0.47332538867253016</c:v>
                </c:pt>
                <c:pt idx="177">
                  <c:v>0.4708815853874172</c:v>
                </c:pt>
                <c:pt idx="178">
                  <c:v>0.53900056095591675</c:v>
                </c:pt>
                <c:pt idx="179">
                  <c:v>0.48785134922606871</c:v>
                </c:pt>
                <c:pt idx="180">
                  <c:v>0.46642702662382507</c:v>
                </c:pt>
                <c:pt idx="181">
                  <c:v>0.55368294961237852</c:v>
                </c:pt>
                <c:pt idx="182">
                  <c:v>0.46151210378069518</c:v>
                </c:pt>
                <c:pt idx="183">
                  <c:v>0.49191292404995701</c:v>
                </c:pt>
                <c:pt idx="184">
                  <c:v>0.47922203058463736</c:v>
                </c:pt>
                <c:pt idx="185">
                  <c:v>0.54218215053624896</c:v>
                </c:pt>
                <c:pt idx="186">
                  <c:v>0.47639885519750658</c:v>
                </c:pt>
                <c:pt idx="187">
                  <c:v>0.55084002008438926</c:v>
                </c:pt>
                <c:pt idx="188">
                  <c:v>0.46246304960211576</c:v>
                </c:pt>
                <c:pt idx="189">
                  <c:v>0.47601618045006328</c:v>
                </c:pt>
                <c:pt idx="190">
                  <c:v>0.51681474708942365</c:v>
                </c:pt>
                <c:pt idx="191">
                  <c:v>0.53213130539913345</c:v>
                </c:pt>
                <c:pt idx="192">
                  <c:v>0.45688991261241096</c:v>
                </c:pt>
                <c:pt idx="193">
                  <c:v>0.44470830559110086</c:v>
                </c:pt>
                <c:pt idx="194">
                  <c:v>0.60819752616423317</c:v>
                </c:pt>
                <c:pt idx="195">
                  <c:v>0.47649586654862952</c:v>
                </c:pt>
                <c:pt idx="196">
                  <c:v>0.47810700193071087</c:v>
                </c:pt>
                <c:pt idx="197">
                  <c:v>0.47613022974767666</c:v>
                </c:pt>
                <c:pt idx="198">
                  <c:v>0.5400854954108798</c:v>
                </c:pt>
                <c:pt idx="199">
                  <c:v>0.45261943774894398</c:v>
                </c:pt>
                <c:pt idx="200">
                  <c:v>0.52331305691989827</c:v>
                </c:pt>
                <c:pt idx="201">
                  <c:v>0.48313406038905848</c:v>
                </c:pt>
                <c:pt idx="202">
                  <c:v>0.4808101709121263</c:v>
                </c:pt>
                <c:pt idx="203">
                  <c:v>0.52617641963733819</c:v>
                </c:pt>
                <c:pt idx="204">
                  <c:v>0.55305433581124697</c:v>
                </c:pt>
                <c:pt idx="205">
                  <c:v>0.49497407510274261</c:v>
                </c:pt>
                <c:pt idx="206">
                  <c:v>0.47000348296041233</c:v>
                </c:pt>
                <c:pt idx="207">
                  <c:v>0.55543298129737129</c:v>
                </c:pt>
                <c:pt idx="208">
                  <c:v>0.45989430137607407</c:v>
                </c:pt>
                <c:pt idx="209">
                  <c:v>0.47760990749551308</c:v>
                </c:pt>
                <c:pt idx="210">
                  <c:v>0.47040696128744725</c:v>
                </c:pt>
                <c:pt idx="211">
                  <c:v>0.61219002322680693</c:v>
                </c:pt>
                <c:pt idx="212">
                  <c:v>0.47749727802677516</c:v>
                </c:pt>
                <c:pt idx="213">
                  <c:v>0.5610084023596128</c:v>
                </c:pt>
                <c:pt idx="214">
                  <c:v>0.45173565600644228</c:v>
                </c:pt>
                <c:pt idx="215">
                  <c:v>0.45237442467060834</c:v>
                </c:pt>
                <c:pt idx="216">
                  <c:v>0.473983448489879</c:v>
                </c:pt>
                <c:pt idx="217">
                  <c:v>0.60035476185326686</c:v>
                </c:pt>
                <c:pt idx="218">
                  <c:v>0.49366863505044656</c:v>
                </c:pt>
                <c:pt idx="219">
                  <c:v>0.48450104693646678</c:v>
                </c:pt>
                <c:pt idx="220">
                  <c:v>0.52712109969220577</c:v>
                </c:pt>
                <c:pt idx="221">
                  <c:v>0.5067552286498368</c:v>
                </c:pt>
                <c:pt idx="222">
                  <c:v>0.46232761027385466</c:v>
                </c:pt>
                <c:pt idx="223">
                  <c:v>0.55635154884729154</c:v>
                </c:pt>
                <c:pt idx="224">
                  <c:v>0.48970394811429951</c:v>
                </c:pt>
                <c:pt idx="225">
                  <c:v>0.51603127934346771</c:v>
                </c:pt>
                <c:pt idx="226">
                  <c:v>0.48148020667737057</c:v>
                </c:pt>
                <c:pt idx="227">
                  <c:v>0.48457984743898452</c:v>
                </c:pt>
                <c:pt idx="228">
                  <c:v>0.44142556863640342</c:v>
                </c:pt>
                <c:pt idx="229">
                  <c:v>0.4665000243474669</c:v>
                </c:pt>
                <c:pt idx="230">
                  <c:v>0.5880066953293781</c:v>
                </c:pt>
                <c:pt idx="231">
                  <c:v>0.5911876675928085</c:v>
                </c:pt>
                <c:pt idx="232">
                  <c:v>0.49006393646560126</c:v>
                </c:pt>
                <c:pt idx="233">
                  <c:v>0.48933639763095099</c:v>
                </c:pt>
                <c:pt idx="234">
                  <c:v>0.45555977988404178</c:v>
                </c:pt>
                <c:pt idx="235">
                  <c:v>0.48591186298390493</c:v>
                </c:pt>
                <c:pt idx="236">
                  <c:v>0.45824680602847501</c:v>
                </c:pt>
                <c:pt idx="237">
                  <c:v>0.50228613207320716</c:v>
                </c:pt>
                <c:pt idx="238">
                  <c:v>0.47942423273583185</c:v>
                </c:pt>
                <c:pt idx="239">
                  <c:v>0.65346352262458807</c:v>
                </c:pt>
                <c:pt idx="240">
                  <c:v>0.56275355724108111</c:v>
                </c:pt>
                <c:pt idx="241">
                  <c:v>0.66265981597450285</c:v>
                </c:pt>
                <c:pt idx="242">
                  <c:v>0.56527486466321797</c:v>
                </c:pt>
                <c:pt idx="243">
                  <c:v>0.46276800415161889</c:v>
                </c:pt>
                <c:pt idx="244">
                  <c:v>0.57555553688288408</c:v>
                </c:pt>
                <c:pt idx="245">
                  <c:v>0.48605504963928331</c:v>
                </c:pt>
                <c:pt idx="246">
                  <c:v>0.45268067558560532</c:v>
                </c:pt>
                <c:pt idx="247">
                  <c:v>0.48475217145213051</c:v>
                </c:pt>
                <c:pt idx="248">
                  <c:v>0.44506807788148628</c:v>
                </c:pt>
                <c:pt idx="249">
                  <c:v>0.47960800797750608</c:v>
                </c:pt>
                <c:pt idx="250">
                  <c:v>0.50919554409445378</c:v>
                </c:pt>
                <c:pt idx="251">
                  <c:v>0.49066671555439073</c:v>
                </c:pt>
                <c:pt idx="252">
                  <c:v>0.48182442258183</c:v>
                </c:pt>
                <c:pt idx="253">
                  <c:v>0.45913558803788151</c:v>
                </c:pt>
                <c:pt idx="254">
                  <c:v>0.47454937375962936</c:v>
                </c:pt>
                <c:pt idx="255">
                  <c:v>0.46019490384141865</c:v>
                </c:pt>
                <c:pt idx="256">
                  <c:v>0.51089085063610007</c:v>
                </c:pt>
                <c:pt idx="257">
                  <c:v>0.50480061814357824</c:v>
                </c:pt>
                <c:pt idx="258">
                  <c:v>0.46806955257036503</c:v>
                </c:pt>
                <c:pt idx="259">
                  <c:v>0.54261884051260223</c:v>
                </c:pt>
                <c:pt idx="260">
                  <c:v>0.52437157021146308</c:v>
                </c:pt>
                <c:pt idx="261">
                  <c:v>0.46041886641340191</c:v>
                </c:pt>
                <c:pt idx="262">
                  <c:v>0.55763130851647158</c:v>
                </c:pt>
                <c:pt idx="263">
                  <c:v>0.50609124259023042</c:v>
                </c:pt>
                <c:pt idx="264">
                  <c:v>0.47595880084403897</c:v>
                </c:pt>
                <c:pt idx="265">
                  <c:v>0.56113587829984035</c:v>
                </c:pt>
                <c:pt idx="266">
                  <c:v>0.50250015584307106</c:v>
                </c:pt>
                <c:pt idx="267">
                  <c:v>0.51923814805093049</c:v>
                </c:pt>
                <c:pt idx="268">
                  <c:v>0.45899153713884056</c:v>
                </c:pt>
                <c:pt idx="269">
                  <c:v>0.48569645025101132</c:v>
                </c:pt>
                <c:pt idx="270">
                  <c:v>0.4604203479739663</c:v>
                </c:pt>
                <c:pt idx="271">
                  <c:v>0.4702559038415699</c:v>
                </c:pt>
                <c:pt idx="272">
                  <c:v>0.48543208428780404</c:v>
                </c:pt>
                <c:pt idx="273">
                  <c:v>0.53160140057060423</c:v>
                </c:pt>
                <c:pt idx="274">
                  <c:v>0.49749254286713102</c:v>
                </c:pt>
                <c:pt idx="275">
                  <c:v>0.48947801012823039</c:v>
                </c:pt>
                <c:pt idx="276">
                  <c:v>0.4852075352647634</c:v>
                </c:pt>
                <c:pt idx="277">
                  <c:v>0.56100266131242582</c:v>
                </c:pt>
                <c:pt idx="278">
                  <c:v>0.48159055207357176</c:v>
                </c:pt>
                <c:pt idx="279">
                  <c:v>0.49587298110933908</c:v>
                </c:pt>
                <c:pt idx="280">
                  <c:v>0.55548094682064331</c:v>
                </c:pt>
                <c:pt idx="281">
                  <c:v>0.6084159328840999</c:v>
                </c:pt>
                <c:pt idx="282">
                  <c:v>0.56686680148965241</c:v>
                </c:pt>
                <c:pt idx="283">
                  <c:v>0.50421151262416353</c:v>
                </c:pt>
                <c:pt idx="284">
                  <c:v>0.60924523641001593</c:v>
                </c:pt>
                <c:pt idx="285">
                  <c:v>0.53894882979954351</c:v>
                </c:pt>
                <c:pt idx="286">
                  <c:v>0.51001324206261534</c:v>
                </c:pt>
                <c:pt idx="287">
                  <c:v>0.49144061488836827</c:v>
                </c:pt>
                <c:pt idx="288">
                  <c:v>0.56522486199416988</c:v>
                </c:pt>
                <c:pt idx="289">
                  <c:v>0.52723073517397046</c:v>
                </c:pt>
                <c:pt idx="290">
                  <c:v>0.46278251109881186</c:v>
                </c:pt>
                <c:pt idx="291">
                  <c:v>0.48149104058899705</c:v>
                </c:pt>
                <c:pt idx="292">
                  <c:v>0.47796103734927298</c:v>
                </c:pt>
                <c:pt idx="293">
                  <c:v>0.53467372505931288</c:v>
                </c:pt>
                <c:pt idx="294">
                  <c:v>0.49673000216414714</c:v>
                </c:pt>
                <c:pt idx="295">
                  <c:v>0.5457611070062881</c:v>
                </c:pt>
                <c:pt idx="296">
                  <c:v>0.54294021569169404</c:v>
                </c:pt>
                <c:pt idx="297">
                  <c:v>0.44222196917145196</c:v>
                </c:pt>
                <c:pt idx="298">
                  <c:v>0.4595459803142169</c:v>
                </c:pt>
                <c:pt idx="299">
                  <c:v>0.48067605881520348</c:v>
                </c:pt>
                <c:pt idx="300">
                  <c:v>0.47489315754225747</c:v>
                </c:pt>
                <c:pt idx="301">
                  <c:v>0.45763294610129707</c:v>
                </c:pt>
                <c:pt idx="302">
                  <c:v>0.5269517696660343</c:v>
                </c:pt>
                <c:pt idx="303">
                  <c:v>0.4979000337540278</c:v>
                </c:pt>
                <c:pt idx="304">
                  <c:v>0.49937674838073548</c:v>
                </c:pt>
                <c:pt idx="305">
                  <c:v>0.48852518149025859</c:v>
                </c:pt>
                <c:pt idx="306">
                  <c:v>0.45560397977421269</c:v>
                </c:pt>
                <c:pt idx="307">
                  <c:v>0.47546618195638007</c:v>
                </c:pt>
                <c:pt idx="308">
                  <c:v>0.47360636046039661</c:v>
                </c:pt>
                <c:pt idx="309">
                  <c:v>0.49047692147292432</c:v>
                </c:pt>
                <c:pt idx="310">
                  <c:v>0.55588658575683458</c:v>
                </c:pt>
                <c:pt idx="311">
                  <c:v>0.46601468979924954</c:v>
                </c:pt>
                <c:pt idx="312">
                  <c:v>0.49339593530906334</c:v>
                </c:pt>
                <c:pt idx="313">
                  <c:v>0.49355992554403461</c:v>
                </c:pt>
                <c:pt idx="314">
                  <c:v>0.47683677980766348</c:v>
                </c:pt>
                <c:pt idx="315">
                  <c:v>0.47071413817779695</c:v>
                </c:pt>
                <c:pt idx="316">
                  <c:v>0.47970390815820446</c:v>
                </c:pt>
                <c:pt idx="317">
                  <c:v>0.51235460160786928</c:v>
                </c:pt>
                <c:pt idx="318">
                  <c:v>0.45916089803085647</c:v>
                </c:pt>
                <c:pt idx="319">
                  <c:v>0.49679932685222244</c:v>
                </c:pt>
                <c:pt idx="320">
                  <c:v>0.51207983385486555</c:v>
                </c:pt>
                <c:pt idx="321">
                  <c:v>0.49883736773776371</c:v>
                </c:pt>
                <c:pt idx="322">
                  <c:v>0.57824364333189493</c:v>
                </c:pt>
                <c:pt idx="323">
                  <c:v>0.48389209467865774</c:v>
                </c:pt>
                <c:pt idx="324">
                  <c:v>0.44200476621954432</c:v>
                </c:pt>
                <c:pt idx="325">
                  <c:v>0.44878793693436703</c:v>
                </c:pt>
                <c:pt idx="326">
                  <c:v>0.44260627980868572</c:v>
                </c:pt>
                <c:pt idx="327">
                  <c:v>0.49877967947328722</c:v>
                </c:pt>
                <c:pt idx="328">
                  <c:v>0.53930076216527578</c:v>
                </c:pt>
                <c:pt idx="329">
                  <c:v>0.498714429076764</c:v>
                </c:pt>
                <c:pt idx="330">
                  <c:v>0.45408102811155809</c:v>
                </c:pt>
                <c:pt idx="331">
                  <c:v>0.45719962050205815</c:v>
                </c:pt>
                <c:pt idx="332">
                  <c:v>0.458796742790468</c:v>
                </c:pt>
                <c:pt idx="333">
                  <c:v>0.4937444724318355</c:v>
                </c:pt>
                <c:pt idx="334">
                  <c:v>0.46101247834619991</c:v>
                </c:pt>
                <c:pt idx="335">
                  <c:v>0.55951097675084827</c:v>
                </c:pt>
                <c:pt idx="336">
                  <c:v>0.4930956106363239</c:v>
                </c:pt>
                <c:pt idx="337">
                  <c:v>0.48771094049674724</c:v>
                </c:pt>
                <c:pt idx="338">
                  <c:v>0.49977167686868068</c:v>
                </c:pt>
                <c:pt idx="339">
                  <c:v>0.47180808545952668</c:v>
                </c:pt>
                <c:pt idx="340">
                  <c:v>0.50908291462571587</c:v>
                </c:pt>
                <c:pt idx="341">
                  <c:v>0.45473137146763409</c:v>
                </c:pt>
                <c:pt idx="342">
                  <c:v>0.52340065418826776</c:v>
                </c:pt>
                <c:pt idx="343">
                  <c:v>0.47220255095979485</c:v>
                </c:pt>
                <c:pt idx="344">
                  <c:v>0.56961799772603006</c:v>
                </c:pt>
                <c:pt idx="345">
                  <c:v>0.43364049258991361</c:v>
                </c:pt>
                <c:pt idx="346">
                  <c:v>0.56734682711251405</c:v>
                </c:pt>
                <c:pt idx="347">
                  <c:v>0.52364992675322597</c:v>
                </c:pt>
                <c:pt idx="348">
                  <c:v>0.54318059889326586</c:v>
                </c:pt>
                <c:pt idx="349">
                  <c:v>0.53123422047739677</c:v>
                </c:pt>
                <c:pt idx="350">
                  <c:v>0.4582720234239141</c:v>
                </c:pt>
                <c:pt idx="351">
                  <c:v>0.48911218813220703</c:v>
                </c:pt>
                <c:pt idx="352">
                  <c:v>0.45761738971537103</c:v>
                </c:pt>
                <c:pt idx="353">
                  <c:v>0.4864610589656157</c:v>
                </c:pt>
                <c:pt idx="354">
                  <c:v>0.46884453220892014</c:v>
                </c:pt>
                <c:pt idx="355">
                  <c:v>0.51992071534928197</c:v>
                </c:pt>
                <c:pt idx="356">
                  <c:v>0.46390562660415358</c:v>
                </c:pt>
                <c:pt idx="357">
                  <c:v>0.50152226413888501</c:v>
                </c:pt>
                <c:pt idx="358">
                  <c:v>0.53005434268293261</c:v>
                </c:pt>
                <c:pt idx="359">
                  <c:v>0.50659370768247403</c:v>
                </c:pt>
                <c:pt idx="360">
                  <c:v>0.45582340506696811</c:v>
                </c:pt>
                <c:pt idx="361">
                  <c:v>0.52130578928191385</c:v>
                </c:pt>
                <c:pt idx="362">
                  <c:v>0.54006234602706127</c:v>
                </c:pt>
                <c:pt idx="363">
                  <c:v>0.47625366226219656</c:v>
                </c:pt>
                <c:pt idx="364">
                  <c:v>0.46920140310986697</c:v>
                </c:pt>
                <c:pt idx="365">
                  <c:v>0.47849751660280737</c:v>
                </c:pt>
                <c:pt idx="366">
                  <c:v>0.53777895253888897</c:v>
                </c:pt>
                <c:pt idx="367">
                  <c:v>0.4707508993993002</c:v>
                </c:pt>
                <c:pt idx="368">
                  <c:v>0.46223331511710103</c:v>
                </c:pt>
                <c:pt idx="369">
                  <c:v>0.4521380231630539</c:v>
                </c:pt>
                <c:pt idx="370">
                  <c:v>0.45239729626182174</c:v>
                </c:pt>
                <c:pt idx="371">
                  <c:v>0.45420350378488084</c:v>
                </c:pt>
                <c:pt idx="372">
                  <c:v>0.48996834494335251</c:v>
                </c:pt>
                <c:pt idx="373">
                  <c:v>0.61516474991333647</c:v>
                </c:pt>
                <c:pt idx="374">
                  <c:v>0.55232040774666336</c:v>
                </c:pt>
                <c:pt idx="375">
                  <c:v>0.47895467063445563</c:v>
                </c:pt>
                <c:pt idx="376">
                  <c:v>0.50600558987010236</c:v>
                </c:pt>
                <c:pt idx="377">
                  <c:v>0.46184184360380609</c:v>
                </c:pt>
                <c:pt idx="378">
                  <c:v>0.43739581649880493</c:v>
                </c:pt>
                <c:pt idx="379">
                  <c:v>0.47718278593113816</c:v>
                </c:pt>
                <c:pt idx="380">
                  <c:v>0.4877377629161323</c:v>
                </c:pt>
                <c:pt idx="381">
                  <c:v>0.43943296227483797</c:v>
                </c:pt>
                <c:pt idx="382">
                  <c:v>0.48359797404078236</c:v>
                </c:pt>
                <c:pt idx="383">
                  <c:v>0.45793046198213255</c:v>
                </c:pt>
                <c:pt idx="384">
                  <c:v>0.46543012155906271</c:v>
                </c:pt>
                <c:pt idx="385">
                  <c:v>0.47944728952211446</c:v>
                </c:pt>
                <c:pt idx="386">
                  <c:v>0.51555924797448549</c:v>
                </c:pt>
                <c:pt idx="387">
                  <c:v>0.56166053593470411</c:v>
                </c:pt>
                <c:pt idx="388">
                  <c:v>0.46512556826554641</c:v>
                </c:pt>
                <c:pt idx="389">
                  <c:v>0.52822782543380342</c:v>
                </c:pt>
                <c:pt idx="390">
                  <c:v>0.46093599278206338</c:v>
                </c:pt>
                <c:pt idx="391">
                  <c:v>0.50565273152901735</c:v>
                </c:pt>
                <c:pt idx="392">
                  <c:v>0.53465600806423041</c:v>
                </c:pt>
                <c:pt idx="393">
                  <c:v>0.5283941306071559</c:v>
                </c:pt>
                <c:pt idx="394">
                  <c:v>0.49948082801038368</c:v>
                </c:pt>
                <c:pt idx="395">
                  <c:v>0.50721587052198092</c:v>
                </c:pt>
                <c:pt idx="396">
                  <c:v>0.53975992247685556</c:v>
                </c:pt>
                <c:pt idx="397">
                  <c:v>0.46076302058617113</c:v>
                </c:pt>
                <c:pt idx="398">
                  <c:v>0.50897167412000643</c:v>
                </c:pt>
                <c:pt idx="399">
                  <c:v>0.45755686179314614</c:v>
                </c:pt>
                <c:pt idx="400">
                  <c:v>0.48566561527176566</c:v>
                </c:pt>
                <c:pt idx="401">
                  <c:v>0.49495296286470009</c:v>
                </c:pt>
                <c:pt idx="402">
                  <c:v>0.48376937207857429</c:v>
                </c:pt>
                <c:pt idx="403">
                  <c:v>0.5295344383882129</c:v>
                </c:pt>
                <c:pt idx="404">
                  <c:v>0.55251498603411964</c:v>
                </c:pt>
                <c:pt idx="405">
                  <c:v>0.48147242848440758</c:v>
                </c:pt>
                <c:pt idx="406">
                  <c:v>0.49809254402986231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2-662D-40B2-AF6F-30DABB71F25B}"/>
            </c:ext>
          </c:extLst>
        </c:ser>
        <c:ser>
          <c:idx val="2"/>
          <c:order val="1"/>
          <c:spPr>
            <a:ln w="25400" cap="rnd">
              <a:noFill/>
              <a:round/>
            </a:ln>
            <a:effectLst/>
          </c:spPr>
          <c:xVal>
            <c:numRef>
              <c:f>v1_vs_Z!$J$3:$J$409</c:f>
              <c:numCache>
                <c:formatCode>General</c:formatCode>
                <c:ptCount val="407"/>
                <c:pt idx="0">
                  <c:v>400</c:v>
                </c:pt>
                <c:pt idx="1">
                  <c:v>400</c:v>
                </c:pt>
                <c:pt idx="2">
                  <c:v>400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400</c:v>
                </c:pt>
                <c:pt idx="7">
                  <c:v>400</c:v>
                </c:pt>
                <c:pt idx="8">
                  <c:v>400</c:v>
                </c:pt>
                <c:pt idx="9">
                  <c:v>400</c:v>
                </c:pt>
                <c:pt idx="10">
                  <c:v>400</c:v>
                </c:pt>
                <c:pt idx="11">
                  <c:v>400</c:v>
                </c:pt>
                <c:pt idx="12">
                  <c:v>400</c:v>
                </c:pt>
                <c:pt idx="13">
                  <c:v>400</c:v>
                </c:pt>
                <c:pt idx="14">
                  <c:v>400</c:v>
                </c:pt>
                <c:pt idx="15">
                  <c:v>400</c:v>
                </c:pt>
                <c:pt idx="16">
                  <c:v>400</c:v>
                </c:pt>
                <c:pt idx="17">
                  <c:v>400</c:v>
                </c:pt>
                <c:pt idx="18">
                  <c:v>400</c:v>
                </c:pt>
                <c:pt idx="19">
                  <c:v>400</c:v>
                </c:pt>
                <c:pt idx="20">
                  <c:v>400</c:v>
                </c:pt>
                <c:pt idx="21">
                  <c:v>400</c:v>
                </c:pt>
                <c:pt idx="22">
                  <c:v>400</c:v>
                </c:pt>
                <c:pt idx="23">
                  <c:v>400</c:v>
                </c:pt>
                <c:pt idx="24">
                  <c:v>400</c:v>
                </c:pt>
                <c:pt idx="25">
                  <c:v>400</c:v>
                </c:pt>
                <c:pt idx="26">
                  <c:v>400</c:v>
                </c:pt>
                <c:pt idx="27">
                  <c:v>400</c:v>
                </c:pt>
                <c:pt idx="28">
                  <c:v>400</c:v>
                </c:pt>
                <c:pt idx="29">
                  <c:v>400</c:v>
                </c:pt>
                <c:pt idx="30">
                  <c:v>400</c:v>
                </c:pt>
                <c:pt idx="31">
                  <c:v>400</c:v>
                </c:pt>
                <c:pt idx="32">
                  <c:v>400</c:v>
                </c:pt>
                <c:pt idx="33">
                  <c:v>400</c:v>
                </c:pt>
                <c:pt idx="34">
                  <c:v>400</c:v>
                </c:pt>
                <c:pt idx="35">
                  <c:v>400</c:v>
                </c:pt>
                <c:pt idx="36">
                  <c:v>400</c:v>
                </c:pt>
                <c:pt idx="37">
                  <c:v>400</c:v>
                </c:pt>
                <c:pt idx="38">
                  <c:v>400</c:v>
                </c:pt>
                <c:pt idx="39">
                  <c:v>400</c:v>
                </c:pt>
                <c:pt idx="40">
                  <c:v>400</c:v>
                </c:pt>
                <c:pt idx="41">
                  <c:v>400</c:v>
                </c:pt>
                <c:pt idx="42">
                  <c:v>400</c:v>
                </c:pt>
                <c:pt idx="43">
                  <c:v>400</c:v>
                </c:pt>
                <c:pt idx="44">
                  <c:v>400</c:v>
                </c:pt>
                <c:pt idx="45">
                  <c:v>400</c:v>
                </c:pt>
                <c:pt idx="46">
                  <c:v>400</c:v>
                </c:pt>
                <c:pt idx="47">
                  <c:v>400</c:v>
                </c:pt>
                <c:pt idx="48">
                  <c:v>400</c:v>
                </c:pt>
                <c:pt idx="49">
                  <c:v>400</c:v>
                </c:pt>
                <c:pt idx="50">
                  <c:v>400</c:v>
                </c:pt>
                <c:pt idx="51">
                  <c:v>400</c:v>
                </c:pt>
                <c:pt idx="52">
                  <c:v>400</c:v>
                </c:pt>
                <c:pt idx="53">
                  <c:v>400</c:v>
                </c:pt>
                <c:pt idx="54">
                  <c:v>400</c:v>
                </c:pt>
                <c:pt idx="55">
                  <c:v>400</c:v>
                </c:pt>
                <c:pt idx="56">
                  <c:v>400</c:v>
                </c:pt>
                <c:pt idx="57">
                  <c:v>400</c:v>
                </c:pt>
                <c:pt idx="58">
                  <c:v>400</c:v>
                </c:pt>
                <c:pt idx="59">
                  <c:v>400</c:v>
                </c:pt>
                <c:pt idx="60">
                  <c:v>400</c:v>
                </c:pt>
                <c:pt idx="61">
                  <c:v>400</c:v>
                </c:pt>
                <c:pt idx="62">
                  <c:v>400</c:v>
                </c:pt>
                <c:pt idx="63">
                  <c:v>400</c:v>
                </c:pt>
                <c:pt idx="64">
                  <c:v>400</c:v>
                </c:pt>
                <c:pt idx="65">
                  <c:v>400</c:v>
                </c:pt>
                <c:pt idx="66">
                  <c:v>400</c:v>
                </c:pt>
                <c:pt idx="67">
                  <c:v>400</c:v>
                </c:pt>
                <c:pt idx="68">
                  <c:v>400</c:v>
                </c:pt>
                <c:pt idx="69">
                  <c:v>400</c:v>
                </c:pt>
                <c:pt idx="70">
                  <c:v>400</c:v>
                </c:pt>
                <c:pt idx="71">
                  <c:v>400</c:v>
                </c:pt>
                <c:pt idx="72">
                  <c:v>400</c:v>
                </c:pt>
                <c:pt idx="73">
                  <c:v>400</c:v>
                </c:pt>
                <c:pt idx="74">
                  <c:v>400</c:v>
                </c:pt>
                <c:pt idx="75">
                  <c:v>400</c:v>
                </c:pt>
                <c:pt idx="76">
                  <c:v>400</c:v>
                </c:pt>
                <c:pt idx="77">
                  <c:v>400</c:v>
                </c:pt>
                <c:pt idx="78">
                  <c:v>400</c:v>
                </c:pt>
                <c:pt idx="79">
                  <c:v>400</c:v>
                </c:pt>
                <c:pt idx="80">
                  <c:v>400</c:v>
                </c:pt>
                <c:pt idx="81">
                  <c:v>400</c:v>
                </c:pt>
                <c:pt idx="82">
                  <c:v>400</c:v>
                </c:pt>
                <c:pt idx="83">
                  <c:v>400</c:v>
                </c:pt>
                <c:pt idx="84">
                  <c:v>400</c:v>
                </c:pt>
                <c:pt idx="85">
                  <c:v>400</c:v>
                </c:pt>
                <c:pt idx="86">
                  <c:v>400</c:v>
                </c:pt>
                <c:pt idx="87">
                  <c:v>400</c:v>
                </c:pt>
                <c:pt idx="88">
                  <c:v>400</c:v>
                </c:pt>
                <c:pt idx="89">
                  <c:v>400</c:v>
                </c:pt>
                <c:pt idx="90">
                  <c:v>400</c:v>
                </c:pt>
                <c:pt idx="91">
                  <c:v>400</c:v>
                </c:pt>
                <c:pt idx="92">
                  <c:v>400</c:v>
                </c:pt>
                <c:pt idx="93">
                  <c:v>400</c:v>
                </c:pt>
                <c:pt idx="94">
                  <c:v>400</c:v>
                </c:pt>
                <c:pt idx="95">
                  <c:v>400</c:v>
                </c:pt>
                <c:pt idx="96">
                  <c:v>400</c:v>
                </c:pt>
                <c:pt idx="97">
                  <c:v>400</c:v>
                </c:pt>
                <c:pt idx="98">
                  <c:v>400</c:v>
                </c:pt>
                <c:pt idx="99">
                  <c:v>400</c:v>
                </c:pt>
                <c:pt idx="100">
                  <c:v>400</c:v>
                </c:pt>
                <c:pt idx="101">
                  <c:v>400</c:v>
                </c:pt>
                <c:pt idx="102">
                  <c:v>400</c:v>
                </c:pt>
                <c:pt idx="103">
                  <c:v>400</c:v>
                </c:pt>
                <c:pt idx="104">
                  <c:v>400</c:v>
                </c:pt>
                <c:pt idx="105">
                  <c:v>400</c:v>
                </c:pt>
                <c:pt idx="106">
                  <c:v>400</c:v>
                </c:pt>
                <c:pt idx="107">
                  <c:v>400</c:v>
                </c:pt>
                <c:pt idx="108">
                  <c:v>400</c:v>
                </c:pt>
                <c:pt idx="109">
                  <c:v>400</c:v>
                </c:pt>
                <c:pt idx="110">
                  <c:v>400</c:v>
                </c:pt>
                <c:pt idx="111">
                  <c:v>400</c:v>
                </c:pt>
                <c:pt idx="112">
                  <c:v>400</c:v>
                </c:pt>
                <c:pt idx="113">
                  <c:v>400</c:v>
                </c:pt>
                <c:pt idx="114">
                  <c:v>400</c:v>
                </c:pt>
                <c:pt idx="115">
                  <c:v>400</c:v>
                </c:pt>
                <c:pt idx="116">
                  <c:v>400</c:v>
                </c:pt>
                <c:pt idx="117">
                  <c:v>400</c:v>
                </c:pt>
                <c:pt idx="118">
                  <c:v>400</c:v>
                </c:pt>
                <c:pt idx="119">
                  <c:v>400</c:v>
                </c:pt>
                <c:pt idx="120">
                  <c:v>400</c:v>
                </c:pt>
                <c:pt idx="121">
                  <c:v>400</c:v>
                </c:pt>
                <c:pt idx="122">
                  <c:v>400</c:v>
                </c:pt>
                <c:pt idx="123">
                  <c:v>400</c:v>
                </c:pt>
                <c:pt idx="124">
                  <c:v>400</c:v>
                </c:pt>
                <c:pt idx="125">
                  <c:v>400</c:v>
                </c:pt>
                <c:pt idx="126">
                  <c:v>400</c:v>
                </c:pt>
                <c:pt idx="127">
                  <c:v>400</c:v>
                </c:pt>
                <c:pt idx="128">
                  <c:v>400</c:v>
                </c:pt>
                <c:pt idx="129">
                  <c:v>400</c:v>
                </c:pt>
                <c:pt idx="130">
                  <c:v>400</c:v>
                </c:pt>
                <c:pt idx="131">
                  <c:v>400</c:v>
                </c:pt>
                <c:pt idx="132">
                  <c:v>400</c:v>
                </c:pt>
                <c:pt idx="133">
                  <c:v>400</c:v>
                </c:pt>
                <c:pt idx="134">
                  <c:v>400</c:v>
                </c:pt>
                <c:pt idx="135">
                  <c:v>400</c:v>
                </c:pt>
                <c:pt idx="136">
                  <c:v>400</c:v>
                </c:pt>
                <c:pt idx="137">
                  <c:v>400</c:v>
                </c:pt>
                <c:pt idx="138">
                  <c:v>400</c:v>
                </c:pt>
                <c:pt idx="139">
                  <c:v>400</c:v>
                </c:pt>
                <c:pt idx="140">
                  <c:v>400</c:v>
                </c:pt>
                <c:pt idx="141">
                  <c:v>400</c:v>
                </c:pt>
                <c:pt idx="142">
                  <c:v>400</c:v>
                </c:pt>
                <c:pt idx="143">
                  <c:v>400</c:v>
                </c:pt>
                <c:pt idx="144">
                  <c:v>400</c:v>
                </c:pt>
                <c:pt idx="145">
                  <c:v>400</c:v>
                </c:pt>
                <c:pt idx="146">
                  <c:v>400</c:v>
                </c:pt>
                <c:pt idx="147">
                  <c:v>400</c:v>
                </c:pt>
                <c:pt idx="148">
                  <c:v>400</c:v>
                </c:pt>
                <c:pt idx="149">
                  <c:v>400</c:v>
                </c:pt>
                <c:pt idx="150">
                  <c:v>400</c:v>
                </c:pt>
                <c:pt idx="151">
                  <c:v>400</c:v>
                </c:pt>
                <c:pt idx="152">
                  <c:v>400</c:v>
                </c:pt>
                <c:pt idx="153">
                  <c:v>400</c:v>
                </c:pt>
                <c:pt idx="154">
                  <c:v>400</c:v>
                </c:pt>
                <c:pt idx="155">
                  <c:v>400</c:v>
                </c:pt>
                <c:pt idx="156">
                  <c:v>400</c:v>
                </c:pt>
                <c:pt idx="157">
                  <c:v>400</c:v>
                </c:pt>
                <c:pt idx="158">
                  <c:v>400</c:v>
                </c:pt>
                <c:pt idx="159">
                  <c:v>400</c:v>
                </c:pt>
                <c:pt idx="160">
                  <c:v>400</c:v>
                </c:pt>
                <c:pt idx="161">
                  <c:v>400</c:v>
                </c:pt>
                <c:pt idx="162">
                  <c:v>400</c:v>
                </c:pt>
                <c:pt idx="163">
                  <c:v>400</c:v>
                </c:pt>
                <c:pt idx="164">
                  <c:v>400</c:v>
                </c:pt>
                <c:pt idx="165">
                  <c:v>400</c:v>
                </c:pt>
                <c:pt idx="166">
                  <c:v>400</c:v>
                </c:pt>
                <c:pt idx="167">
                  <c:v>400</c:v>
                </c:pt>
                <c:pt idx="168">
                  <c:v>400</c:v>
                </c:pt>
                <c:pt idx="169">
                  <c:v>400</c:v>
                </c:pt>
                <c:pt idx="170">
                  <c:v>400</c:v>
                </c:pt>
                <c:pt idx="171">
                  <c:v>400</c:v>
                </c:pt>
                <c:pt idx="172">
                  <c:v>400</c:v>
                </c:pt>
                <c:pt idx="173">
                  <c:v>400</c:v>
                </c:pt>
              </c:numCache>
            </c:numRef>
          </c:xVal>
          <c:yVal>
            <c:numRef>
              <c:f>v1_vs_Z!$K$3:$K$409</c:f>
              <c:numCache>
                <c:formatCode>General</c:formatCode>
                <c:ptCount val="407"/>
                <c:pt idx="0">
                  <c:v>0.58771204997213555</c:v>
                </c:pt>
                <c:pt idx="1">
                  <c:v>0.5348099051678562</c:v>
                </c:pt>
                <c:pt idx="2">
                  <c:v>0.54562097606957305</c:v>
                </c:pt>
                <c:pt idx="3">
                  <c:v>0.50906859287359341</c:v>
                </c:pt>
                <c:pt idx="4">
                  <c:v>0.57667985615618378</c:v>
                </c:pt>
                <c:pt idx="5">
                  <c:v>0.57654312046242884</c:v>
                </c:pt>
                <c:pt idx="6">
                  <c:v>0.4888716506014103</c:v>
                </c:pt>
                <c:pt idx="7">
                  <c:v>0.51054496797600568</c:v>
                </c:pt>
                <c:pt idx="8">
                  <c:v>0.50598830499685121</c:v>
                </c:pt>
                <c:pt idx="9">
                  <c:v>0.56556957175215072</c:v>
                </c:pt>
                <c:pt idx="10">
                  <c:v>0.54096319658189906</c:v>
                </c:pt>
                <c:pt idx="11">
                  <c:v>0.48749775010470153</c:v>
                </c:pt>
                <c:pt idx="12">
                  <c:v>0.54337789337509024</c:v>
                </c:pt>
                <c:pt idx="13">
                  <c:v>0.4937444724318355</c:v>
                </c:pt>
                <c:pt idx="14">
                  <c:v>0.50408147481879406</c:v>
                </c:pt>
                <c:pt idx="15">
                  <c:v>0.50687319790977614</c:v>
                </c:pt>
                <c:pt idx="16">
                  <c:v>0.52552527376928981</c:v>
                </c:pt>
                <c:pt idx="17">
                  <c:v>0.55061210668423433</c:v>
                </c:pt>
                <c:pt idx="18">
                  <c:v>0.45754408333327828</c:v>
                </c:pt>
                <c:pt idx="19">
                  <c:v>0.50648678839507744</c:v>
                </c:pt>
                <c:pt idx="20">
                  <c:v>0.49724089363210011</c:v>
                </c:pt>
                <c:pt idx="21">
                  <c:v>0.48711328513824292</c:v>
                </c:pt>
                <c:pt idx="22">
                  <c:v>0.49769579445705731</c:v>
                </c:pt>
                <c:pt idx="23">
                  <c:v>0.58713751313160401</c:v>
                </c:pt>
                <c:pt idx="24">
                  <c:v>0.52207601558032479</c:v>
                </c:pt>
                <c:pt idx="25">
                  <c:v>0.50623807141533084</c:v>
                </c:pt>
                <c:pt idx="26">
                  <c:v>0.47329578832708685</c:v>
                </c:pt>
                <c:pt idx="27">
                  <c:v>0.56007835271531847</c:v>
                </c:pt>
                <c:pt idx="28">
                  <c:v>0.51076846756031191</c:v>
                </c:pt>
                <c:pt idx="29">
                  <c:v>0.53531814217313134</c:v>
                </c:pt>
                <c:pt idx="30">
                  <c:v>0.4858783735419801</c:v>
                </c:pt>
                <c:pt idx="31">
                  <c:v>0.5946932868149104</c:v>
                </c:pt>
                <c:pt idx="32">
                  <c:v>0.51067809236588435</c:v>
                </c:pt>
                <c:pt idx="33">
                  <c:v>0.55670866667499919</c:v>
                </c:pt>
                <c:pt idx="34">
                  <c:v>0.52498678823582501</c:v>
                </c:pt>
                <c:pt idx="35">
                  <c:v>0.52119547475155714</c:v>
                </c:pt>
                <c:pt idx="36">
                  <c:v>0.46878872676099487</c:v>
                </c:pt>
                <c:pt idx="37">
                  <c:v>0.54150223770057548</c:v>
                </c:pt>
                <c:pt idx="38">
                  <c:v>0.51041746116993247</c:v>
                </c:pt>
                <c:pt idx="39">
                  <c:v>0.54320831642215794</c:v>
                </c:pt>
                <c:pt idx="40">
                  <c:v>0.5170986202667287</c:v>
                </c:pt>
                <c:pt idx="41">
                  <c:v>0.47782457944812445</c:v>
                </c:pt>
                <c:pt idx="42">
                  <c:v>0.50283545151829834</c:v>
                </c:pt>
                <c:pt idx="43">
                  <c:v>0.54791998767536154</c:v>
                </c:pt>
                <c:pt idx="44">
                  <c:v>0.49341886863196688</c:v>
                </c:pt>
                <c:pt idx="45">
                  <c:v>0.59753152473444582</c:v>
                </c:pt>
                <c:pt idx="46">
                  <c:v>0.52588504605967523</c:v>
                </c:pt>
                <c:pt idx="47">
                  <c:v>0.56708841825740874</c:v>
                </c:pt>
                <c:pt idx="48">
                  <c:v>0.54419145532000956</c:v>
                </c:pt>
                <c:pt idx="49">
                  <c:v>0.52182273045550476</c:v>
                </c:pt>
                <c:pt idx="50">
                  <c:v>0.54846853547432606</c:v>
                </c:pt>
                <c:pt idx="51">
                  <c:v>0.5540068557907678</c:v>
                </c:pt>
                <c:pt idx="52">
                  <c:v>0.52305495672324398</c:v>
                </c:pt>
                <c:pt idx="53">
                  <c:v>0.45411874617425979</c:v>
                </c:pt>
                <c:pt idx="54">
                  <c:v>0.53343804181692345</c:v>
                </c:pt>
                <c:pt idx="55">
                  <c:v>0.57744329196867461</c:v>
                </c:pt>
                <c:pt idx="56">
                  <c:v>0.65696198097062874</c:v>
                </c:pt>
                <c:pt idx="57">
                  <c:v>0.52461238553486622</c:v>
                </c:pt>
                <c:pt idx="58">
                  <c:v>0.59900240571643182</c:v>
                </c:pt>
                <c:pt idx="59">
                  <c:v>0.53877962323675244</c:v>
                </c:pt>
                <c:pt idx="60">
                  <c:v>0.52640087606284292</c:v>
                </c:pt>
                <c:pt idx="61">
                  <c:v>0.47684721246330436</c:v>
                </c:pt>
                <c:pt idx="62">
                  <c:v>0.50306725401493491</c:v>
                </c:pt>
                <c:pt idx="63">
                  <c:v>0.56263441507902823</c:v>
                </c:pt>
                <c:pt idx="64">
                  <c:v>0.53062276808613595</c:v>
                </c:pt>
                <c:pt idx="65">
                  <c:v>0.55149456119539764</c:v>
                </c:pt>
                <c:pt idx="66">
                  <c:v>0.54411552534108465</c:v>
                </c:pt>
                <c:pt idx="67">
                  <c:v>0.53866918524301544</c:v>
                </c:pt>
                <c:pt idx="68">
                  <c:v>0.56108803623994863</c:v>
                </c:pt>
                <c:pt idx="69">
                  <c:v>0.51793406609581849</c:v>
                </c:pt>
                <c:pt idx="70">
                  <c:v>0.57612778965087885</c:v>
                </c:pt>
                <c:pt idx="71">
                  <c:v>0.47385544783028427</c:v>
                </c:pt>
                <c:pt idx="72">
                  <c:v>0.56761647113523261</c:v>
                </c:pt>
                <c:pt idx="73">
                  <c:v>0.5206397660765314</c:v>
                </c:pt>
                <c:pt idx="74">
                  <c:v>0.46928634591555857</c:v>
                </c:pt>
                <c:pt idx="75">
                  <c:v>0.48871796955869956</c:v>
                </c:pt>
                <c:pt idx="76">
                  <c:v>0.52494320566255603</c:v>
                </c:pt>
                <c:pt idx="77">
                  <c:v>0.47165205861258896</c:v>
                </c:pt>
                <c:pt idx="78">
                  <c:v>0.58566601483271619</c:v>
                </c:pt>
                <c:pt idx="79">
                  <c:v>0.45485285943391385</c:v>
                </c:pt>
                <c:pt idx="80">
                  <c:v>0.55519580814368885</c:v>
                </c:pt>
                <c:pt idx="81">
                  <c:v>0.545449423702555</c:v>
                </c:pt>
                <c:pt idx="82">
                  <c:v>0.48919324184141705</c:v>
                </c:pt>
                <c:pt idx="83">
                  <c:v>0.50353715564060653</c:v>
                </c:pt>
                <c:pt idx="84">
                  <c:v>0.53175591499113184</c:v>
                </c:pt>
                <c:pt idx="85">
                  <c:v>0.55195254860486398</c:v>
                </c:pt>
                <c:pt idx="86">
                  <c:v>0.54633521172498833</c:v>
                </c:pt>
                <c:pt idx="87">
                  <c:v>0.49903876737698455</c:v>
                </c:pt>
                <c:pt idx="88">
                  <c:v>0.55178253953010048</c:v>
                </c:pt>
                <c:pt idx="89">
                  <c:v>0.55126911706284998</c:v>
                </c:pt>
                <c:pt idx="90">
                  <c:v>0.56186727536512637</c:v>
                </c:pt>
                <c:pt idx="91">
                  <c:v>0.50504041489409401</c:v>
                </c:pt>
                <c:pt idx="92">
                  <c:v>0.52684503557370821</c:v>
                </c:pt>
                <c:pt idx="93">
                  <c:v>0.59690544193261175</c:v>
                </c:pt>
                <c:pt idx="94">
                  <c:v>0.58285839583151144</c:v>
                </c:pt>
                <c:pt idx="95">
                  <c:v>0.50334856532709793</c:v>
                </c:pt>
                <c:pt idx="96">
                  <c:v>0.55618277440633179</c:v>
                </c:pt>
                <c:pt idx="97">
                  <c:v>0.46031916973375669</c:v>
                </c:pt>
                <c:pt idx="98">
                  <c:v>0.58305778919080198</c:v>
                </c:pt>
                <c:pt idx="99">
                  <c:v>0.49814733090490015</c:v>
                </c:pt>
                <c:pt idx="100">
                  <c:v>0.5662019511863835</c:v>
                </c:pt>
                <c:pt idx="101">
                  <c:v>0.5752381742636542</c:v>
                </c:pt>
                <c:pt idx="102">
                  <c:v>0.56504096328911524</c:v>
                </c:pt>
                <c:pt idx="103">
                  <c:v>0.55326687802054642</c:v>
                </c:pt>
                <c:pt idx="104">
                  <c:v>0.48240078050722124</c:v>
                </c:pt>
                <c:pt idx="105">
                  <c:v>0.51851650459269338</c:v>
                </c:pt>
                <c:pt idx="106">
                  <c:v>0.55115145646136154</c:v>
                </c:pt>
                <c:pt idx="107">
                  <c:v>0.46493132950238558</c:v>
                </c:pt>
                <c:pt idx="108">
                  <c:v>0.52877748440319117</c:v>
                </c:pt>
                <c:pt idx="109">
                  <c:v>0.52936356506978688</c:v>
                </c:pt>
                <c:pt idx="110">
                  <c:v>0.46354394063137244</c:v>
                </c:pt>
                <c:pt idx="111">
                  <c:v>0.56177208509886445</c:v>
                </c:pt>
                <c:pt idx="112">
                  <c:v>0.56528529731885879</c:v>
                </c:pt>
                <c:pt idx="113">
                  <c:v>0.61264955392852782</c:v>
                </c:pt>
                <c:pt idx="114">
                  <c:v>0.66699943033097464</c:v>
                </c:pt>
                <c:pt idx="115">
                  <c:v>0.53386578069820012</c:v>
                </c:pt>
                <c:pt idx="116">
                  <c:v>0.58257912166512438</c:v>
                </c:pt>
                <c:pt idx="117">
                  <c:v>0.48554425076886626</c:v>
                </c:pt>
                <c:pt idx="118">
                  <c:v>0.47773158065686344</c:v>
                </c:pt>
                <c:pt idx="119">
                  <c:v>0.49129316874636597</c:v>
                </c:pt>
                <c:pt idx="120">
                  <c:v>0.51933475814606656</c:v>
                </c:pt>
                <c:pt idx="121">
                  <c:v>0.57769460167940889</c:v>
                </c:pt>
                <c:pt idx="122">
                  <c:v>0.46735324890332808</c:v>
                </c:pt>
                <c:pt idx="123">
                  <c:v>0.48122858830818543</c:v>
                </c:pt>
                <c:pt idx="124">
                  <c:v>0.48058917146127178</c:v>
                </c:pt>
                <c:pt idx="125">
                  <c:v>0.57284712070780308</c:v>
                </c:pt>
                <c:pt idx="126">
                  <c:v>0.57446294769833839</c:v>
                </c:pt>
                <c:pt idx="127">
                  <c:v>0.4799225000731418</c:v>
                </c:pt>
                <c:pt idx="128">
                  <c:v>0.49413588221344029</c:v>
                </c:pt>
                <c:pt idx="129">
                  <c:v>0.5103913795308308</c:v>
                </c:pt>
                <c:pt idx="130">
                  <c:v>0.50304672822794971</c:v>
                </c:pt>
                <c:pt idx="131">
                  <c:v>0.50732751228367723</c:v>
                </c:pt>
                <c:pt idx="132">
                  <c:v>0.51696271795079185</c:v>
                </c:pt>
                <c:pt idx="133">
                  <c:v>0.55551743024954137</c:v>
                </c:pt>
                <c:pt idx="134">
                  <c:v>0.58875871077918518</c:v>
                </c:pt>
                <c:pt idx="135">
                  <c:v>0.48957347818709879</c:v>
                </c:pt>
                <c:pt idx="136">
                  <c:v>0.50311728754982865</c:v>
                </c:pt>
                <c:pt idx="137">
                  <c:v>0.48046005963125382</c:v>
                </c:pt>
                <c:pt idx="138">
                  <c:v>0.46446006977952992</c:v>
                </c:pt>
                <c:pt idx="139">
                  <c:v>0.55702565890408795</c:v>
                </c:pt>
                <c:pt idx="140">
                  <c:v>0.47204525861320906</c:v>
                </c:pt>
                <c:pt idx="141">
                  <c:v>0.46470076163955276</c:v>
                </c:pt>
                <c:pt idx="142">
                  <c:v>0.5677359836874265</c:v>
                </c:pt>
                <c:pt idx="143">
                  <c:v>0.48390681768676697</c:v>
                </c:pt>
                <c:pt idx="144">
                  <c:v>0.47527154193723364</c:v>
                </c:pt>
                <c:pt idx="145">
                  <c:v>0.51919067638117988</c:v>
                </c:pt>
                <c:pt idx="146">
                  <c:v>0.56461655791910836</c:v>
                </c:pt>
                <c:pt idx="147">
                  <c:v>0.58737555052894896</c:v>
                </c:pt>
                <c:pt idx="148">
                  <c:v>0.50501380853562516</c:v>
                </c:pt>
                <c:pt idx="149">
                  <c:v>0.5923058136970899</c:v>
                </c:pt>
                <c:pt idx="150">
                  <c:v>0.4783238036266329</c:v>
                </c:pt>
                <c:pt idx="151">
                  <c:v>0.56990270428115331</c:v>
                </c:pt>
                <c:pt idx="152">
                  <c:v>0.49663234263027789</c:v>
                </c:pt>
                <c:pt idx="153">
                  <c:v>0.52001325115286601</c:v>
                </c:pt>
                <c:pt idx="154">
                  <c:v>0.51865503050546358</c:v>
                </c:pt>
                <c:pt idx="155">
                  <c:v>0.52036549217704908</c:v>
                </c:pt>
                <c:pt idx="156">
                  <c:v>0.56910661240455562</c:v>
                </c:pt>
                <c:pt idx="157">
                  <c:v>0.52204576705213523</c:v>
                </c:pt>
                <c:pt idx="158">
                  <c:v>0.53343915298734668</c:v>
                </c:pt>
                <c:pt idx="159">
                  <c:v>0.51909258472547937</c:v>
                </c:pt>
                <c:pt idx="160">
                  <c:v>0.53091278356661487</c:v>
                </c:pt>
                <c:pt idx="161">
                  <c:v>0.50919782816699055</c:v>
                </c:pt>
                <c:pt idx="162">
                  <c:v>0.46705159699925036</c:v>
                </c:pt>
                <c:pt idx="163">
                  <c:v>0.48322489857116185</c:v>
                </c:pt>
                <c:pt idx="164">
                  <c:v>0.50493084114401954</c:v>
                </c:pt>
                <c:pt idx="165">
                  <c:v>0.49482042492587758</c:v>
                </c:pt>
                <c:pt idx="166">
                  <c:v>0.4805980299588124</c:v>
                </c:pt>
                <c:pt idx="167">
                  <c:v>0.56395139895738855</c:v>
                </c:pt>
                <c:pt idx="168">
                  <c:v>0.62854589627243473</c:v>
                </c:pt>
                <c:pt idx="169">
                  <c:v>0.48080964619275912</c:v>
                </c:pt>
                <c:pt idx="170">
                  <c:v>0.55119837254590054</c:v>
                </c:pt>
                <c:pt idx="171">
                  <c:v>0.55078896797660803</c:v>
                </c:pt>
                <c:pt idx="172">
                  <c:v>0.50666253851702792</c:v>
                </c:pt>
                <c:pt idx="173">
                  <c:v>0.56991258135158251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3-662D-40B2-AF6F-30DABB71F25B}"/>
            </c:ext>
          </c:extLst>
        </c:ser>
        <c:ser>
          <c:idx val="3"/>
          <c:order val="2"/>
          <c:spPr>
            <a:ln w="25400" cap="rnd">
              <a:noFill/>
              <a:round/>
            </a:ln>
            <a:effectLst/>
          </c:spPr>
          <c:xVal>
            <c:numRef>
              <c:f>v1_vs_Z!$M$3:$M$409</c:f>
              <c:numCache>
                <c:formatCode>General</c:formatCode>
                <c:ptCount val="407"/>
                <c:pt idx="0">
                  <c:v>700</c:v>
                </c:pt>
                <c:pt idx="1">
                  <c:v>700</c:v>
                </c:pt>
                <c:pt idx="2">
                  <c:v>700</c:v>
                </c:pt>
                <c:pt idx="3">
                  <c:v>700</c:v>
                </c:pt>
                <c:pt idx="4">
                  <c:v>700</c:v>
                </c:pt>
                <c:pt idx="5">
                  <c:v>700</c:v>
                </c:pt>
                <c:pt idx="6">
                  <c:v>700</c:v>
                </c:pt>
                <c:pt idx="7">
                  <c:v>700</c:v>
                </c:pt>
                <c:pt idx="8">
                  <c:v>700</c:v>
                </c:pt>
                <c:pt idx="9">
                  <c:v>700</c:v>
                </c:pt>
                <c:pt idx="10">
                  <c:v>700</c:v>
                </c:pt>
                <c:pt idx="11">
                  <c:v>700</c:v>
                </c:pt>
                <c:pt idx="12">
                  <c:v>700</c:v>
                </c:pt>
                <c:pt idx="13">
                  <c:v>700</c:v>
                </c:pt>
                <c:pt idx="14">
                  <c:v>700</c:v>
                </c:pt>
                <c:pt idx="15">
                  <c:v>700</c:v>
                </c:pt>
                <c:pt idx="16">
                  <c:v>700</c:v>
                </c:pt>
                <c:pt idx="17">
                  <c:v>700</c:v>
                </c:pt>
                <c:pt idx="18">
                  <c:v>700</c:v>
                </c:pt>
                <c:pt idx="19">
                  <c:v>700</c:v>
                </c:pt>
                <c:pt idx="20">
                  <c:v>700</c:v>
                </c:pt>
                <c:pt idx="21">
                  <c:v>700</c:v>
                </c:pt>
                <c:pt idx="22">
                  <c:v>700</c:v>
                </c:pt>
                <c:pt idx="23">
                  <c:v>700</c:v>
                </c:pt>
                <c:pt idx="24">
                  <c:v>700</c:v>
                </c:pt>
                <c:pt idx="25">
                  <c:v>700</c:v>
                </c:pt>
                <c:pt idx="26">
                  <c:v>700</c:v>
                </c:pt>
                <c:pt idx="27">
                  <c:v>700</c:v>
                </c:pt>
                <c:pt idx="28">
                  <c:v>700</c:v>
                </c:pt>
                <c:pt idx="29">
                  <c:v>700</c:v>
                </c:pt>
                <c:pt idx="30">
                  <c:v>700</c:v>
                </c:pt>
                <c:pt idx="31">
                  <c:v>700</c:v>
                </c:pt>
                <c:pt idx="32">
                  <c:v>700</c:v>
                </c:pt>
                <c:pt idx="33">
                  <c:v>700</c:v>
                </c:pt>
                <c:pt idx="34">
                  <c:v>700</c:v>
                </c:pt>
                <c:pt idx="35">
                  <c:v>700</c:v>
                </c:pt>
                <c:pt idx="36">
                  <c:v>700</c:v>
                </c:pt>
                <c:pt idx="37">
                  <c:v>700</c:v>
                </c:pt>
                <c:pt idx="38">
                  <c:v>700</c:v>
                </c:pt>
                <c:pt idx="39">
                  <c:v>700</c:v>
                </c:pt>
                <c:pt idx="40">
                  <c:v>700</c:v>
                </c:pt>
                <c:pt idx="41">
                  <c:v>700</c:v>
                </c:pt>
                <c:pt idx="42">
                  <c:v>700</c:v>
                </c:pt>
                <c:pt idx="43">
                  <c:v>700</c:v>
                </c:pt>
                <c:pt idx="44">
                  <c:v>700</c:v>
                </c:pt>
                <c:pt idx="45">
                  <c:v>700</c:v>
                </c:pt>
                <c:pt idx="46">
                  <c:v>700</c:v>
                </c:pt>
                <c:pt idx="47">
                  <c:v>700</c:v>
                </c:pt>
                <c:pt idx="48">
                  <c:v>700</c:v>
                </c:pt>
                <c:pt idx="49">
                  <c:v>700</c:v>
                </c:pt>
                <c:pt idx="50">
                  <c:v>700</c:v>
                </c:pt>
                <c:pt idx="51">
                  <c:v>700</c:v>
                </c:pt>
                <c:pt idx="52">
                  <c:v>700</c:v>
                </c:pt>
                <c:pt idx="53">
                  <c:v>700</c:v>
                </c:pt>
                <c:pt idx="54">
                  <c:v>700</c:v>
                </c:pt>
                <c:pt idx="55">
                  <c:v>700</c:v>
                </c:pt>
                <c:pt idx="56">
                  <c:v>700</c:v>
                </c:pt>
                <c:pt idx="57">
                  <c:v>700</c:v>
                </c:pt>
                <c:pt idx="58">
                  <c:v>700</c:v>
                </c:pt>
                <c:pt idx="59">
                  <c:v>700</c:v>
                </c:pt>
                <c:pt idx="60">
                  <c:v>700</c:v>
                </c:pt>
                <c:pt idx="61">
                  <c:v>700</c:v>
                </c:pt>
                <c:pt idx="62">
                  <c:v>700</c:v>
                </c:pt>
                <c:pt idx="63">
                  <c:v>700</c:v>
                </c:pt>
                <c:pt idx="64">
                  <c:v>700</c:v>
                </c:pt>
                <c:pt idx="65">
                  <c:v>700</c:v>
                </c:pt>
                <c:pt idx="66">
                  <c:v>700</c:v>
                </c:pt>
                <c:pt idx="67">
                  <c:v>700</c:v>
                </c:pt>
                <c:pt idx="68">
                  <c:v>700</c:v>
                </c:pt>
                <c:pt idx="69">
                  <c:v>700</c:v>
                </c:pt>
                <c:pt idx="70">
                  <c:v>700</c:v>
                </c:pt>
                <c:pt idx="71">
                  <c:v>700</c:v>
                </c:pt>
                <c:pt idx="72">
                  <c:v>700</c:v>
                </c:pt>
                <c:pt idx="73">
                  <c:v>700</c:v>
                </c:pt>
                <c:pt idx="74">
                  <c:v>700</c:v>
                </c:pt>
                <c:pt idx="75">
                  <c:v>700</c:v>
                </c:pt>
                <c:pt idx="76">
                  <c:v>700</c:v>
                </c:pt>
                <c:pt idx="77">
                  <c:v>700</c:v>
                </c:pt>
                <c:pt idx="78">
                  <c:v>700</c:v>
                </c:pt>
                <c:pt idx="79">
                  <c:v>700</c:v>
                </c:pt>
                <c:pt idx="80">
                  <c:v>700</c:v>
                </c:pt>
                <c:pt idx="81">
                  <c:v>700</c:v>
                </c:pt>
                <c:pt idx="82">
                  <c:v>700</c:v>
                </c:pt>
                <c:pt idx="83">
                  <c:v>700</c:v>
                </c:pt>
                <c:pt idx="84">
                  <c:v>700</c:v>
                </c:pt>
                <c:pt idx="85">
                  <c:v>700</c:v>
                </c:pt>
                <c:pt idx="86">
                  <c:v>700</c:v>
                </c:pt>
                <c:pt idx="87">
                  <c:v>700</c:v>
                </c:pt>
                <c:pt idx="88">
                  <c:v>700</c:v>
                </c:pt>
                <c:pt idx="89">
                  <c:v>700</c:v>
                </c:pt>
                <c:pt idx="90">
                  <c:v>700</c:v>
                </c:pt>
                <c:pt idx="91">
                  <c:v>700</c:v>
                </c:pt>
                <c:pt idx="92">
                  <c:v>700</c:v>
                </c:pt>
                <c:pt idx="93">
                  <c:v>700</c:v>
                </c:pt>
                <c:pt idx="94">
                  <c:v>700</c:v>
                </c:pt>
                <c:pt idx="95">
                  <c:v>700</c:v>
                </c:pt>
                <c:pt idx="96">
                  <c:v>700</c:v>
                </c:pt>
                <c:pt idx="97">
                  <c:v>700</c:v>
                </c:pt>
                <c:pt idx="98">
                  <c:v>700</c:v>
                </c:pt>
                <c:pt idx="99">
                  <c:v>700</c:v>
                </c:pt>
                <c:pt idx="100">
                  <c:v>700</c:v>
                </c:pt>
                <c:pt idx="101">
                  <c:v>700</c:v>
                </c:pt>
                <c:pt idx="102">
                  <c:v>700</c:v>
                </c:pt>
                <c:pt idx="103">
                  <c:v>700</c:v>
                </c:pt>
                <c:pt idx="104">
                  <c:v>700</c:v>
                </c:pt>
                <c:pt idx="105">
                  <c:v>700</c:v>
                </c:pt>
                <c:pt idx="106">
                  <c:v>700</c:v>
                </c:pt>
                <c:pt idx="107">
                  <c:v>700</c:v>
                </c:pt>
                <c:pt idx="108">
                  <c:v>700</c:v>
                </c:pt>
                <c:pt idx="109">
                  <c:v>700</c:v>
                </c:pt>
                <c:pt idx="110">
                  <c:v>700</c:v>
                </c:pt>
                <c:pt idx="111">
                  <c:v>700</c:v>
                </c:pt>
                <c:pt idx="112">
                  <c:v>700</c:v>
                </c:pt>
                <c:pt idx="113">
                  <c:v>700</c:v>
                </c:pt>
                <c:pt idx="114">
                  <c:v>700</c:v>
                </c:pt>
                <c:pt idx="115">
                  <c:v>700</c:v>
                </c:pt>
                <c:pt idx="116">
                  <c:v>700</c:v>
                </c:pt>
                <c:pt idx="117">
                  <c:v>700</c:v>
                </c:pt>
                <c:pt idx="118">
                  <c:v>700</c:v>
                </c:pt>
                <c:pt idx="119">
                  <c:v>700</c:v>
                </c:pt>
                <c:pt idx="120">
                  <c:v>700</c:v>
                </c:pt>
                <c:pt idx="121">
                  <c:v>700</c:v>
                </c:pt>
                <c:pt idx="122">
                  <c:v>700</c:v>
                </c:pt>
                <c:pt idx="123">
                  <c:v>700</c:v>
                </c:pt>
                <c:pt idx="124">
                  <c:v>700</c:v>
                </c:pt>
                <c:pt idx="125">
                  <c:v>700</c:v>
                </c:pt>
                <c:pt idx="126">
                  <c:v>700</c:v>
                </c:pt>
                <c:pt idx="127">
                  <c:v>700</c:v>
                </c:pt>
                <c:pt idx="128">
                  <c:v>700</c:v>
                </c:pt>
                <c:pt idx="129">
                  <c:v>700</c:v>
                </c:pt>
                <c:pt idx="130">
                  <c:v>700</c:v>
                </c:pt>
                <c:pt idx="131">
                  <c:v>700</c:v>
                </c:pt>
                <c:pt idx="132">
                  <c:v>700</c:v>
                </c:pt>
                <c:pt idx="133">
                  <c:v>700</c:v>
                </c:pt>
                <c:pt idx="134">
                  <c:v>700</c:v>
                </c:pt>
                <c:pt idx="135">
                  <c:v>700</c:v>
                </c:pt>
                <c:pt idx="136">
                  <c:v>700</c:v>
                </c:pt>
                <c:pt idx="137">
                  <c:v>700</c:v>
                </c:pt>
                <c:pt idx="138">
                  <c:v>700</c:v>
                </c:pt>
                <c:pt idx="139">
                  <c:v>700</c:v>
                </c:pt>
                <c:pt idx="140">
                  <c:v>700</c:v>
                </c:pt>
                <c:pt idx="141">
                  <c:v>700</c:v>
                </c:pt>
                <c:pt idx="142">
                  <c:v>700</c:v>
                </c:pt>
                <c:pt idx="143">
                  <c:v>700</c:v>
                </c:pt>
                <c:pt idx="144">
                  <c:v>700</c:v>
                </c:pt>
                <c:pt idx="145">
                  <c:v>700</c:v>
                </c:pt>
                <c:pt idx="146">
                  <c:v>700</c:v>
                </c:pt>
                <c:pt idx="147">
                  <c:v>700</c:v>
                </c:pt>
                <c:pt idx="148">
                  <c:v>700</c:v>
                </c:pt>
                <c:pt idx="149">
                  <c:v>700</c:v>
                </c:pt>
                <c:pt idx="150">
                  <c:v>700</c:v>
                </c:pt>
                <c:pt idx="151">
                  <c:v>700</c:v>
                </c:pt>
                <c:pt idx="152">
                  <c:v>700</c:v>
                </c:pt>
                <c:pt idx="153">
                  <c:v>700</c:v>
                </c:pt>
                <c:pt idx="154">
                  <c:v>700</c:v>
                </c:pt>
                <c:pt idx="155">
                  <c:v>700</c:v>
                </c:pt>
                <c:pt idx="156">
                  <c:v>700</c:v>
                </c:pt>
                <c:pt idx="157">
                  <c:v>700</c:v>
                </c:pt>
                <c:pt idx="158">
                  <c:v>700</c:v>
                </c:pt>
                <c:pt idx="159">
                  <c:v>700</c:v>
                </c:pt>
                <c:pt idx="160">
                  <c:v>700</c:v>
                </c:pt>
                <c:pt idx="161">
                  <c:v>700</c:v>
                </c:pt>
                <c:pt idx="162">
                  <c:v>700</c:v>
                </c:pt>
                <c:pt idx="163">
                  <c:v>700</c:v>
                </c:pt>
                <c:pt idx="164">
                  <c:v>700</c:v>
                </c:pt>
                <c:pt idx="165">
                  <c:v>700</c:v>
                </c:pt>
                <c:pt idx="166">
                  <c:v>700</c:v>
                </c:pt>
                <c:pt idx="167">
                  <c:v>700</c:v>
                </c:pt>
                <c:pt idx="168">
                  <c:v>700</c:v>
                </c:pt>
                <c:pt idx="169">
                  <c:v>700</c:v>
                </c:pt>
                <c:pt idx="170">
                  <c:v>700</c:v>
                </c:pt>
                <c:pt idx="171">
                  <c:v>700</c:v>
                </c:pt>
                <c:pt idx="172">
                  <c:v>700</c:v>
                </c:pt>
                <c:pt idx="173">
                  <c:v>700</c:v>
                </c:pt>
                <c:pt idx="174">
                  <c:v>700</c:v>
                </c:pt>
                <c:pt idx="175">
                  <c:v>700</c:v>
                </c:pt>
                <c:pt idx="176">
                  <c:v>700</c:v>
                </c:pt>
                <c:pt idx="177">
                  <c:v>700</c:v>
                </c:pt>
                <c:pt idx="178">
                  <c:v>700</c:v>
                </c:pt>
                <c:pt idx="179">
                  <c:v>700</c:v>
                </c:pt>
                <c:pt idx="180">
                  <c:v>700</c:v>
                </c:pt>
                <c:pt idx="181">
                  <c:v>700</c:v>
                </c:pt>
                <c:pt idx="182">
                  <c:v>700</c:v>
                </c:pt>
                <c:pt idx="183">
                  <c:v>700</c:v>
                </c:pt>
                <c:pt idx="184">
                  <c:v>700</c:v>
                </c:pt>
                <c:pt idx="185">
                  <c:v>700</c:v>
                </c:pt>
                <c:pt idx="186">
                  <c:v>700</c:v>
                </c:pt>
                <c:pt idx="187">
                  <c:v>700</c:v>
                </c:pt>
                <c:pt idx="188">
                  <c:v>700</c:v>
                </c:pt>
                <c:pt idx="189">
                  <c:v>700</c:v>
                </c:pt>
                <c:pt idx="190">
                  <c:v>700</c:v>
                </c:pt>
                <c:pt idx="191">
                  <c:v>700</c:v>
                </c:pt>
                <c:pt idx="192">
                  <c:v>700</c:v>
                </c:pt>
                <c:pt idx="193">
                  <c:v>700</c:v>
                </c:pt>
                <c:pt idx="194">
                  <c:v>700</c:v>
                </c:pt>
                <c:pt idx="195">
                  <c:v>700</c:v>
                </c:pt>
                <c:pt idx="196">
                  <c:v>700</c:v>
                </c:pt>
                <c:pt idx="197">
                  <c:v>700</c:v>
                </c:pt>
                <c:pt idx="198">
                  <c:v>700</c:v>
                </c:pt>
                <c:pt idx="199">
                  <c:v>700</c:v>
                </c:pt>
                <c:pt idx="200">
                  <c:v>700</c:v>
                </c:pt>
                <c:pt idx="201">
                  <c:v>700</c:v>
                </c:pt>
                <c:pt idx="202">
                  <c:v>700</c:v>
                </c:pt>
                <c:pt idx="203">
                  <c:v>700</c:v>
                </c:pt>
              </c:numCache>
            </c:numRef>
          </c:xVal>
          <c:yVal>
            <c:numRef>
              <c:f>v1_vs_Z!$N$3:$N$409</c:f>
              <c:numCache>
                <c:formatCode>General</c:formatCode>
                <c:ptCount val="407"/>
                <c:pt idx="0">
                  <c:v>0.51791276866270541</c:v>
                </c:pt>
                <c:pt idx="1">
                  <c:v>0.49385512648648883</c:v>
                </c:pt>
                <c:pt idx="2">
                  <c:v>0.56593582587000535</c:v>
                </c:pt>
                <c:pt idx="3">
                  <c:v>0.53994604352275677</c:v>
                </c:pt>
                <c:pt idx="4">
                  <c:v>0.50384491898201356</c:v>
                </c:pt>
                <c:pt idx="5">
                  <c:v>0.5599847674730013</c:v>
                </c:pt>
                <c:pt idx="6">
                  <c:v>0.4686091184084073</c:v>
                </c:pt>
                <c:pt idx="7">
                  <c:v>0.47928262023855245</c:v>
                </c:pt>
                <c:pt idx="8">
                  <c:v>0.48590161552333455</c:v>
                </c:pt>
                <c:pt idx="9">
                  <c:v>0.50911482990954038</c:v>
                </c:pt>
                <c:pt idx="10">
                  <c:v>0.55590775972656736</c:v>
                </c:pt>
                <c:pt idx="11">
                  <c:v>0.5017581409270736</c:v>
                </c:pt>
                <c:pt idx="12">
                  <c:v>0.51829859172634796</c:v>
                </c:pt>
                <c:pt idx="13">
                  <c:v>0.53205957317514108</c:v>
                </c:pt>
                <c:pt idx="14">
                  <c:v>0.45834341612361112</c:v>
                </c:pt>
                <c:pt idx="15">
                  <c:v>0.48192467484668688</c:v>
                </c:pt>
                <c:pt idx="16">
                  <c:v>0.61765704344108741</c:v>
                </c:pt>
                <c:pt idx="17">
                  <c:v>0.51895029317960806</c:v>
                </c:pt>
                <c:pt idx="18">
                  <c:v>0.51175747096873092</c:v>
                </c:pt>
                <c:pt idx="19">
                  <c:v>0.52871637002991023</c:v>
                </c:pt>
                <c:pt idx="20">
                  <c:v>0.51348228525828454</c:v>
                </c:pt>
                <c:pt idx="21">
                  <c:v>0.5762994654812772</c:v>
                </c:pt>
                <c:pt idx="22">
                  <c:v>0.60655996961875347</c:v>
                </c:pt>
                <c:pt idx="23">
                  <c:v>0.51295139272271228</c:v>
                </c:pt>
                <c:pt idx="24">
                  <c:v>0.54125160703843322</c:v>
                </c:pt>
                <c:pt idx="25">
                  <c:v>0.5219878009950536</c:v>
                </c:pt>
                <c:pt idx="26">
                  <c:v>0.5710303570657228</c:v>
                </c:pt>
                <c:pt idx="27">
                  <c:v>0.57706716078039078</c:v>
                </c:pt>
                <c:pt idx="28">
                  <c:v>0.47947574783128877</c:v>
                </c:pt>
                <c:pt idx="29">
                  <c:v>0.61111990437748775</c:v>
                </c:pt>
                <c:pt idx="30">
                  <c:v>0.50506337908284205</c:v>
                </c:pt>
                <c:pt idx="31">
                  <c:v>0.49053569004197833</c:v>
                </c:pt>
                <c:pt idx="32">
                  <c:v>0.52465121476799126</c:v>
                </c:pt>
                <c:pt idx="33">
                  <c:v>0.5255342248643663</c:v>
                </c:pt>
                <c:pt idx="34">
                  <c:v>0.53939144601815436</c:v>
                </c:pt>
                <c:pt idx="35">
                  <c:v>0.58082149698223917</c:v>
                </c:pt>
                <c:pt idx="36">
                  <c:v>0.52658570074325017</c:v>
                </c:pt>
                <c:pt idx="37">
                  <c:v>0.53959800025350602</c:v>
                </c:pt>
                <c:pt idx="38">
                  <c:v>0.5267628706940749</c:v>
                </c:pt>
                <c:pt idx="39">
                  <c:v>0.525313966193794</c:v>
                </c:pt>
                <c:pt idx="40">
                  <c:v>0.56121236386397688</c:v>
                </c:pt>
                <c:pt idx="41">
                  <c:v>0.51602553829628073</c:v>
                </c:pt>
                <c:pt idx="42">
                  <c:v>0.54697506069373314</c:v>
                </c:pt>
                <c:pt idx="43">
                  <c:v>0.60261772215198861</c:v>
                </c:pt>
                <c:pt idx="44">
                  <c:v>0.46408103720180743</c:v>
                </c:pt>
                <c:pt idx="45">
                  <c:v>0.51195504324316166</c:v>
                </c:pt>
                <c:pt idx="46">
                  <c:v>0.49163871188216496</c:v>
                </c:pt>
                <c:pt idx="47">
                  <c:v>0.5559217728202388</c:v>
                </c:pt>
                <c:pt idx="48">
                  <c:v>0.52832054643245796</c:v>
                </c:pt>
                <c:pt idx="49">
                  <c:v>0.5165567394903039</c:v>
                </c:pt>
                <c:pt idx="50">
                  <c:v>0.51797067298809685</c:v>
                </c:pt>
                <c:pt idx="51">
                  <c:v>0.54750336049831771</c:v>
                </c:pt>
                <c:pt idx="52">
                  <c:v>0.51622064130310419</c:v>
                </c:pt>
                <c:pt idx="53">
                  <c:v>0.50240768177117723</c:v>
                </c:pt>
                <c:pt idx="54">
                  <c:v>0.47321504327632774</c:v>
                </c:pt>
                <c:pt idx="55">
                  <c:v>0.49204984493878251</c:v>
                </c:pt>
                <c:pt idx="56">
                  <c:v>0.55984235246374958</c:v>
                </c:pt>
                <c:pt idx="57">
                  <c:v>0.5086857637969241</c:v>
                </c:pt>
                <c:pt idx="58">
                  <c:v>0.62325703371602181</c:v>
                </c:pt>
                <c:pt idx="59">
                  <c:v>0.51521429128974383</c:v>
                </c:pt>
                <c:pt idx="60">
                  <c:v>0.58226947550716734</c:v>
                </c:pt>
                <c:pt idx="61">
                  <c:v>0.49717490245529472</c:v>
                </c:pt>
                <c:pt idx="62">
                  <c:v>0.51183766043427836</c:v>
                </c:pt>
                <c:pt idx="63">
                  <c:v>0.52788817767441754</c:v>
                </c:pt>
                <c:pt idx="64">
                  <c:v>0.52648044821148854</c:v>
                </c:pt>
                <c:pt idx="65">
                  <c:v>0.48884408740174307</c:v>
                </c:pt>
                <c:pt idx="66">
                  <c:v>0.51554341379595292</c:v>
                </c:pt>
                <c:pt idx="67">
                  <c:v>0.5160149821772595</c:v>
                </c:pt>
                <c:pt idx="68">
                  <c:v>0.6284915106533836</c:v>
                </c:pt>
                <c:pt idx="69">
                  <c:v>0.45579466896518739</c:v>
                </c:pt>
                <c:pt idx="70">
                  <c:v>0.56361625761138601</c:v>
                </c:pt>
                <c:pt idx="71">
                  <c:v>0.47861505374091545</c:v>
                </c:pt>
                <c:pt idx="72">
                  <c:v>0.52960703485586791</c:v>
                </c:pt>
                <c:pt idx="73">
                  <c:v>0.49819403092852282</c:v>
                </c:pt>
                <c:pt idx="74">
                  <c:v>0.51777739106613452</c:v>
                </c:pt>
                <c:pt idx="75">
                  <c:v>0.52323731213604396</c:v>
                </c:pt>
                <c:pt idx="76">
                  <c:v>0.53237730618451207</c:v>
                </c:pt>
                <c:pt idx="77">
                  <c:v>0.57535169884190041</c:v>
                </c:pt>
                <c:pt idx="78">
                  <c:v>0.51599578362161258</c:v>
                </c:pt>
                <c:pt idx="79">
                  <c:v>0.56785679260511435</c:v>
                </c:pt>
                <c:pt idx="80">
                  <c:v>0.52073600578152635</c:v>
                </c:pt>
                <c:pt idx="81">
                  <c:v>0.45783369755777159</c:v>
                </c:pt>
                <c:pt idx="82">
                  <c:v>0.59916296984259731</c:v>
                </c:pt>
                <c:pt idx="83">
                  <c:v>0.55682422839902146</c:v>
                </c:pt>
                <c:pt idx="84">
                  <c:v>0.49740000706354698</c:v>
                </c:pt>
                <c:pt idx="85">
                  <c:v>0.47514273876566659</c:v>
                </c:pt>
                <c:pt idx="86">
                  <c:v>0.48733335861374466</c:v>
                </c:pt>
                <c:pt idx="87">
                  <c:v>0.5160528237033416</c:v>
                </c:pt>
                <c:pt idx="88">
                  <c:v>0.5725011145843284</c:v>
                </c:pt>
                <c:pt idx="89">
                  <c:v>0.53862480015777392</c:v>
                </c:pt>
                <c:pt idx="90">
                  <c:v>0.51852508529762875</c:v>
                </c:pt>
                <c:pt idx="91">
                  <c:v>0.52028647561361507</c:v>
                </c:pt>
                <c:pt idx="92">
                  <c:v>0.53197024741944654</c:v>
                </c:pt>
                <c:pt idx="93">
                  <c:v>0.50686396902209441</c:v>
                </c:pt>
                <c:pt idx="94">
                  <c:v>0.58554539111009896</c:v>
                </c:pt>
                <c:pt idx="95">
                  <c:v>0.56253434800924196</c:v>
                </c:pt>
                <c:pt idx="96">
                  <c:v>0.50228002063587907</c:v>
                </c:pt>
                <c:pt idx="97">
                  <c:v>0.53216223297591514</c:v>
                </c:pt>
                <c:pt idx="98">
                  <c:v>0.47983764986498617</c:v>
                </c:pt>
                <c:pt idx="99">
                  <c:v>0.50665676660399517</c:v>
                </c:pt>
                <c:pt idx="100">
                  <c:v>0.49862315877282931</c:v>
                </c:pt>
                <c:pt idx="101">
                  <c:v>0.55683354988423905</c:v>
                </c:pt>
                <c:pt idx="102">
                  <c:v>0.53210056301742248</c:v>
                </c:pt>
                <c:pt idx="103">
                  <c:v>0.52504963109643121</c:v>
                </c:pt>
                <c:pt idx="104">
                  <c:v>0.49722962759864242</c:v>
                </c:pt>
                <c:pt idx="105">
                  <c:v>0.52507883018588764</c:v>
                </c:pt>
                <c:pt idx="106">
                  <c:v>0.53304474921876865</c:v>
                </c:pt>
                <c:pt idx="107">
                  <c:v>0.50711058712437485</c:v>
                </c:pt>
                <c:pt idx="108">
                  <c:v>0.59119174188436063</c:v>
                </c:pt>
                <c:pt idx="109">
                  <c:v>0.51182963531455461</c:v>
                </c:pt>
                <c:pt idx="110">
                  <c:v>0.5324224937817259</c:v>
                </c:pt>
                <c:pt idx="111">
                  <c:v>0.54070762738454226</c:v>
                </c:pt>
                <c:pt idx="112">
                  <c:v>0.5272100550577592</c:v>
                </c:pt>
                <c:pt idx="113">
                  <c:v>0.58740450269164468</c:v>
                </c:pt>
                <c:pt idx="114">
                  <c:v>0.50061274028157587</c:v>
                </c:pt>
                <c:pt idx="115">
                  <c:v>0.55411081195703571</c:v>
                </c:pt>
                <c:pt idx="116">
                  <c:v>0.48408065412632179</c:v>
                </c:pt>
                <c:pt idx="117">
                  <c:v>0.5139252718670364</c:v>
                </c:pt>
                <c:pt idx="118">
                  <c:v>0.56359755290926061</c:v>
                </c:pt>
                <c:pt idx="119">
                  <c:v>0.58625092259719835</c:v>
                </c:pt>
                <c:pt idx="120">
                  <c:v>0.54707253503253184</c:v>
                </c:pt>
                <c:pt idx="121">
                  <c:v>0.54771880409705576</c:v>
                </c:pt>
                <c:pt idx="122">
                  <c:v>0.52834838742473045</c:v>
                </c:pt>
                <c:pt idx="123">
                  <c:v>0.50475027595023481</c:v>
                </c:pt>
                <c:pt idx="124">
                  <c:v>0.50912254637081322</c:v>
                </c:pt>
                <c:pt idx="125">
                  <c:v>0.49995455700084662</c:v>
                </c:pt>
                <c:pt idx="126">
                  <c:v>0.50712370510853799</c:v>
                </c:pt>
                <c:pt idx="127">
                  <c:v>0.493775492606153</c:v>
                </c:pt>
                <c:pt idx="128">
                  <c:v>0.54100492720446269</c:v>
                </c:pt>
                <c:pt idx="129">
                  <c:v>0.50965998246554478</c:v>
                </c:pt>
                <c:pt idx="130">
                  <c:v>0.50553272512330194</c:v>
                </c:pt>
                <c:pt idx="131">
                  <c:v>0.50265266398366704</c:v>
                </c:pt>
                <c:pt idx="132">
                  <c:v>0.53169307213052563</c:v>
                </c:pt>
                <c:pt idx="133">
                  <c:v>0.50866134891345738</c:v>
                </c:pt>
                <c:pt idx="134">
                  <c:v>0.48243356003470833</c:v>
                </c:pt>
                <c:pt idx="135">
                  <c:v>0.53656228265707584</c:v>
                </c:pt>
                <c:pt idx="136">
                  <c:v>0.49000797668844992</c:v>
                </c:pt>
                <c:pt idx="137">
                  <c:v>0.50660778250783578</c:v>
                </c:pt>
                <c:pt idx="138">
                  <c:v>0.50641283383023838</c:v>
                </c:pt>
                <c:pt idx="139">
                  <c:v>0.56791870949036771</c:v>
                </c:pt>
                <c:pt idx="140">
                  <c:v>0.48132331558677033</c:v>
                </c:pt>
                <c:pt idx="141">
                  <c:v>0.53745374999500584</c:v>
                </c:pt>
                <c:pt idx="142">
                  <c:v>0.47783285149460897</c:v>
                </c:pt>
                <c:pt idx="143">
                  <c:v>0.48786221400354085</c:v>
                </c:pt>
                <c:pt idx="144">
                  <c:v>0.66732389209457554</c:v>
                </c:pt>
                <c:pt idx="145">
                  <c:v>0.52307594549790615</c:v>
                </c:pt>
                <c:pt idx="146">
                  <c:v>0.57406755622271743</c:v>
                </c:pt>
                <c:pt idx="147">
                  <c:v>0.58948442852897442</c:v>
                </c:pt>
                <c:pt idx="148">
                  <c:v>0.54443190025327159</c:v>
                </c:pt>
                <c:pt idx="149">
                  <c:v>0.50584993341330575</c:v>
                </c:pt>
                <c:pt idx="150">
                  <c:v>0.52698380841323922</c:v>
                </c:pt>
                <c:pt idx="151">
                  <c:v>0.56759239577606124</c:v>
                </c:pt>
                <c:pt idx="152">
                  <c:v>0.5027493358104933</c:v>
                </c:pt>
                <c:pt idx="153">
                  <c:v>0.53300795713141969</c:v>
                </c:pt>
                <c:pt idx="154">
                  <c:v>0.59682482034523299</c:v>
                </c:pt>
                <c:pt idx="155">
                  <c:v>0.54683999175561315</c:v>
                </c:pt>
                <c:pt idx="156">
                  <c:v>0.50305885850507004</c:v>
                </c:pt>
                <c:pt idx="157">
                  <c:v>0.51444746023429289</c:v>
                </c:pt>
                <c:pt idx="158">
                  <c:v>0.51898659141343551</c:v>
                </c:pt>
                <c:pt idx="159">
                  <c:v>0.51265072852567628</c:v>
                </c:pt>
                <c:pt idx="160">
                  <c:v>0.530683882459417</c:v>
                </c:pt>
                <c:pt idx="161">
                  <c:v>0.50295002553527768</c:v>
                </c:pt>
                <c:pt idx="162">
                  <c:v>0.50856208435564343</c:v>
                </c:pt>
                <c:pt idx="163">
                  <c:v>0.56596817327566118</c:v>
                </c:pt>
                <c:pt idx="164">
                  <c:v>0.5233484909100633</c:v>
                </c:pt>
                <c:pt idx="165">
                  <c:v>0.53831194395192739</c:v>
                </c:pt>
                <c:pt idx="166">
                  <c:v>0.5242965044762008</c:v>
                </c:pt>
                <c:pt idx="167">
                  <c:v>0.47797977291724408</c:v>
                </c:pt>
                <c:pt idx="168">
                  <c:v>0.53810878495953574</c:v>
                </c:pt>
                <c:pt idx="169">
                  <c:v>0.47224702864257095</c:v>
                </c:pt>
                <c:pt idx="170">
                  <c:v>0.49067078984594281</c:v>
                </c:pt>
                <c:pt idx="171">
                  <c:v>0.53257003252126278</c:v>
                </c:pt>
                <c:pt idx="172">
                  <c:v>0.47663886800893734</c:v>
                </c:pt>
                <c:pt idx="173">
                  <c:v>0.51613989625234502</c:v>
                </c:pt>
                <c:pt idx="174">
                  <c:v>0.51304581134284633</c:v>
                </c:pt>
                <c:pt idx="175">
                  <c:v>0.46510670923419495</c:v>
                </c:pt>
                <c:pt idx="176">
                  <c:v>0.5196511330582535</c:v>
                </c:pt>
                <c:pt idx="177">
                  <c:v>0.51184241377442241</c:v>
                </c:pt>
                <c:pt idx="178">
                  <c:v>0.48719887612668078</c:v>
                </c:pt>
                <c:pt idx="179">
                  <c:v>0.53542604916757086</c:v>
                </c:pt>
                <c:pt idx="180">
                  <c:v>0.50046125071386716</c:v>
                </c:pt>
                <c:pt idx="181">
                  <c:v>0.49611148149436102</c:v>
                </c:pt>
                <c:pt idx="182">
                  <c:v>0.50634137939885115</c:v>
                </c:pt>
                <c:pt idx="183">
                  <c:v>0.51306115166785737</c:v>
                </c:pt>
                <c:pt idx="184">
                  <c:v>0.54677832179712049</c:v>
                </c:pt>
                <c:pt idx="185">
                  <c:v>0.50073672838130867</c:v>
                </c:pt>
                <c:pt idx="186">
                  <c:v>0.53711644803984693</c:v>
                </c:pt>
                <c:pt idx="187">
                  <c:v>0.51183512943498088</c:v>
                </c:pt>
                <c:pt idx="188">
                  <c:v>0.51506595003823452</c:v>
                </c:pt>
                <c:pt idx="189">
                  <c:v>0.52696640007660767</c:v>
                </c:pt>
                <c:pt idx="190">
                  <c:v>0.52899156990474516</c:v>
                </c:pt>
                <c:pt idx="191">
                  <c:v>0.54811351652408469</c:v>
                </c:pt>
                <c:pt idx="192">
                  <c:v>0.50883561747484352</c:v>
                </c:pt>
                <c:pt idx="193">
                  <c:v>0.51789431088734073</c:v>
                </c:pt>
                <c:pt idx="194">
                  <c:v>0.51742703285850122</c:v>
                </c:pt>
                <c:pt idx="195">
                  <c:v>0.54808691016561595</c:v>
                </c:pt>
                <c:pt idx="196">
                  <c:v>0.51379069678243794</c:v>
                </c:pt>
                <c:pt idx="197">
                  <c:v>0.54341406814553728</c:v>
                </c:pt>
                <c:pt idx="198">
                  <c:v>0.58868105231293522</c:v>
                </c:pt>
                <c:pt idx="199">
                  <c:v>0.4970720574594501</c:v>
                </c:pt>
                <c:pt idx="200">
                  <c:v>0.53516535623992878</c:v>
                </c:pt>
                <c:pt idx="201">
                  <c:v>0.50121193893233595</c:v>
                </c:pt>
                <c:pt idx="202">
                  <c:v>0.48925451054392416</c:v>
                </c:pt>
                <c:pt idx="203">
                  <c:v>0.51428069207326343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4-662D-40B2-AF6F-30DABB71F25B}"/>
            </c:ext>
          </c:extLst>
        </c:ser>
        <c:ser>
          <c:idx val="4"/>
          <c:order val="3"/>
          <c:spPr>
            <a:ln w="25400" cap="rnd">
              <a:noFill/>
              <a:round/>
            </a:ln>
            <a:effectLst/>
          </c:spPr>
          <c:xVal>
            <c:numRef>
              <c:f>v1_vs_Z!$D$3:$D$409</c:f>
              <c:numCache>
                <c:formatCode>General</c:formatCode>
                <c:ptCount val="407"/>
                <c:pt idx="0">
                  <c:v>100</c:v>
                </c:pt>
                <c:pt idx="1">
                  <c:v>100</c:v>
                </c:pt>
                <c:pt idx="2">
                  <c:v>100</c:v>
                </c:pt>
                <c:pt idx="3">
                  <c:v>100</c:v>
                </c:pt>
                <c:pt idx="4">
                  <c:v>100</c:v>
                </c:pt>
                <c:pt idx="5">
                  <c:v>100</c:v>
                </c:pt>
                <c:pt idx="6">
                  <c:v>100</c:v>
                </c:pt>
                <c:pt idx="7">
                  <c:v>100</c:v>
                </c:pt>
                <c:pt idx="8">
                  <c:v>100</c:v>
                </c:pt>
                <c:pt idx="9">
                  <c:v>100</c:v>
                </c:pt>
                <c:pt idx="10">
                  <c:v>100</c:v>
                </c:pt>
                <c:pt idx="11">
                  <c:v>100</c:v>
                </c:pt>
                <c:pt idx="12">
                  <c:v>100</c:v>
                </c:pt>
                <c:pt idx="13">
                  <c:v>100</c:v>
                </c:pt>
                <c:pt idx="14">
                  <c:v>100</c:v>
                </c:pt>
                <c:pt idx="15">
                  <c:v>100</c:v>
                </c:pt>
                <c:pt idx="16">
                  <c:v>100</c:v>
                </c:pt>
                <c:pt idx="17">
                  <c:v>100</c:v>
                </c:pt>
                <c:pt idx="18">
                  <c:v>100</c:v>
                </c:pt>
                <c:pt idx="19">
                  <c:v>100</c:v>
                </c:pt>
                <c:pt idx="20">
                  <c:v>100</c:v>
                </c:pt>
                <c:pt idx="21">
                  <c:v>100</c:v>
                </c:pt>
                <c:pt idx="22">
                  <c:v>100</c:v>
                </c:pt>
                <c:pt idx="23">
                  <c:v>100</c:v>
                </c:pt>
                <c:pt idx="24">
                  <c:v>100</c:v>
                </c:pt>
                <c:pt idx="25">
                  <c:v>100</c:v>
                </c:pt>
                <c:pt idx="26">
                  <c:v>100</c:v>
                </c:pt>
                <c:pt idx="27">
                  <c:v>100</c:v>
                </c:pt>
                <c:pt idx="28">
                  <c:v>100</c:v>
                </c:pt>
                <c:pt idx="29">
                  <c:v>100</c:v>
                </c:pt>
                <c:pt idx="30">
                  <c:v>100</c:v>
                </c:pt>
                <c:pt idx="31">
                  <c:v>100</c:v>
                </c:pt>
                <c:pt idx="32">
                  <c:v>100</c:v>
                </c:pt>
                <c:pt idx="33">
                  <c:v>100</c:v>
                </c:pt>
                <c:pt idx="34">
                  <c:v>100</c:v>
                </c:pt>
                <c:pt idx="35">
                  <c:v>100</c:v>
                </c:pt>
                <c:pt idx="36">
                  <c:v>100</c:v>
                </c:pt>
                <c:pt idx="37">
                  <c:v>100</c:v>
                </c:pt>
                <c:pt idx="38">
                  <c:v>100</c:v>
                </c:pt>
                <c:pt idx="39">
                  <c:v>100</c:v>
                </c:pt>
                <c:pt idx="40">
                  <c:v>100</c:v>
                </c:pt>
                <c:pt idx="41">
                  <c:v>100</c:v>
                </c:pt>
                <c:pt idx="42">
                  <c:v>100</c:v>
                </c:pt>
                <c:pt idx="43">
                  <c:v>100</c:v>
                </c:pt>
                <c:pt idx="44">
                  <c:v>100</c:v>
                </c:pt>
                <c:pt idx="45">
                  <c:v>100</c:v>
                </c:pt>
                <c:pt idx="46">
                  <c:v>100</c:v>
                </c:pt>
                <c:pt idx="47">
                  <c:v>100</c:v>
                </c:pt>
                <c:pt idx="48">
                  <c:v>100</c:v>
                </c:pt>
                <c:pt idx="49">
                  <c:v>100</c:v>
                </c:pt>
                <c:pt idx="50">
                  <c:v>100</c:v>
                </c:pt>
                <c:pt idx="51">
                  <c:v>100</c:v>
                </c:pt>
                <c:pt idx="52">
                  <c:v>100</c:v>
                </c:pt>
                <c:pt idx="53">
                  <c:v>100</c:v>
                </c:pt>
                <c:pt idx="54">
                  <c:v>100</c:v>
                </c:pt>
                <c:pt idx="55">
                  <c:v>100</c:v>
                </c:pt>
                <c:pt idx="56">
                  <c:v>100</c:v>
                </c:pt>
                <c:pt idx="57">
                  <c:v>100</c:v>
                </c:pt>
                <c:pt idx="58">
                  <c:v>100</c:v>
                </c:pt>
                <c:pt idx="59">
                  <c:v>100</c:v>
                </c:pt>
                <c:pt idx="60">
                  <c:v>100</c:v>
                </c:pt>
                <c:pt idx="61">
                  <c:v>100</c:v>
                </c:pt>
                <c:pt idx="62">
                  <c:v>100</c:v>
                </c:pt>
                <c:pt idx="63">
                  <c:v>100</c:v>
                </c:pt>
                <c:pt idx="64">
                  <c:v>100</c:v>
                </c:pt>
                <c:pt idx="65">
                  <c:v>100</c:v>
                </c:pt>
                <c:pt idx="66">
                  <c:v>100</c:v>
                </c:pt>
                <c:pt idx="67">
                  <c:v>100</c:v>
                </c:pt>
                <c:pt idx="68">
                  <c:v>100</c:v>
                </c:pt>
                <c:pt idx="69">
                  <c:v>100</c:v>
                </c:pt>
                <c:pt idx="70">
                  <c:v>100</c:v>
                </c:pt>
                <c:pt idx="71">
                  <c:v>100</c:v>
                </c:pt>
                <c:pt idx="72">
                  <c:v>100</c:v>
                </c:pt>
                <c:pt idx="73">
                  <c:v>100</c:v>
                </c:pt>
                <c:pt idx="74">
                  <c:v>100</c:v>
                </c:pt>
                <c:pt idx="75">
                  <c:v>100</c:v>
                </c:pt>
                <c:pt idx="76">
                  <c:v>100</c:v>
                </c:pt>
                <c:pt idx="77">
                  <c:v>100</c:v>
                </c:pt>
                <c:pt idx="78">
                  <c:v>100</c:v>
                </c:pt>
                <c:pt idx="79">
                  <c:v>100</c:v>
                </c:pt>
                <c:pt idx="80">
                  <c:v>100</c:v>
                </c:pt>
                <c:pt idx="81">
                  <c:v>100</c:v>
                </c:pt>
                <c:pt idx="82">
                  <c:v>100</c:v>
                </c:pt>
                <c:pt idx="83">
                  <c:v>100</c:v>
                </c:pt>
                <c:pt idx="84">
                  <c:v>100</c:v>
                </c:pt>
                <c:pt idx="85">
                  <c:v>100</c:v>
                </c:pt>
                <c:pt idx="86">
                  <c:v>100</c:v>
                </c:pt>
                <c:pt idx="87">
                  <c:v>100</c:v>
                </c:pt>
                <c:pt idx="88">
                  <c:v>100</c:v>
                </c:pt>
                <c:pt idx="89">
                  <c:v>100</c:v>
                </c:pt>
                <c:pt idx="90">
                  <c:v>100</c:v>
                </c:pt>
                <c:pt idx="91">
                  <c:v>100</c:v>
                </c:pt>
                <c:pt idx="92">
                  <c:v>100</c:v>
                </c:pt>
                <c:pt idx="93">
                  <c:v>100</c:v>
                </c:pt>
                <c:pt idx="94">
                  <c:v>100</c:v>
                </c:pt>
                <c:pt idx="95">
                  <c:v>100</c:v>
                </c:pt>
                <c:pt idx="96">
                  <c:v>100</c:v>
                </c:pt>
                <c:pt idx="97">
                  <c:v>100</c:v>
                </c:pt>
                <c:pt idx="98">
                  <c:v>100</c:v>
                </c:pt>
                <c:pt idx="99">
                  <c:v>100</c:v>
                </c:pt>
                <c:pt idx="100">
                  <c:v>100</c:v>
                </c:pt>
                <c:pt idx="101">
                  <c:v>100</c:v>
                </c:pt>
                <c:pt idx="102">
                  <c:v>100</c:v>
                </c:pt>
                <c:pt idx="103">
                  <c:v>100</c:v>
                </c:pt>
                <c:pt idx="104">
                  <c:v>100</c:v>
                </c:pt>
                <c:pt idx="105">
                  <c:v>100</c:v>
                </c:pt>
                <c:pt idx="106">
                  <c:v>100</c:v>
                </c:pt>
                <c:pt idx="107">
                  <c:v>100</c:v>
                </c:pt>
                <c:pt idx="108">
                  <c:v>100</c:v>
                </c:pt>
                <c:pt idx="109">
                  <c:v>100</c:v>
                </c:pt>
                <c:pt idx="110">
                  <c:v>100</c:v>
                </c:pt>
                <c:pt idx="111">
                  <c:v>100</c:v>
                </c:pt>
                <c:pt idx="112">
                  <c:v>100</c:v>
                </c:pt>
                <c:pt idx="113">
                  <c:v>100</c:v>
                </c:pt>
                <c:pt idx="114">
                  <c:v>100</c:v>
                </c:pt>
                <c:pt idx="115">
                  <c:v>100</c:v>
                </c:pt>
                <c:pt idx="116">
                  <c:v>100</c:v>
                </c:pt>
                <c:pt idx="117">
                  <c:v>100</c:v>
                </c:pt>
                <c:pt idx="118">
                  <c:v>100</c:v>
                </c:pt>
                <c:pt idx="119">
                  <c:v>100</c:v>
                </c:pt>
                <c:pt idx="120">
                  <c:v>100</c:v>
                </c:pt>
                <c:pt idx="121">
                  <c:v>100</c:v>
                </c:pt>
                <c:pt idx="122">
                  <c:v>100</c:v>
                </c:pt>
                <c:pt idx="123">
                  <c:v>100</c:v>
                </c:pt>
                <c:pt idx="124">
                  <c:v>100</c:v>
                </c:pt>
                <c:pt idx="125">
                  <c:v>100</c:v>
                </c:pt>
                <c:pt idx="126">
                  <c:v>100</c:v>
                </c:pt>
                <c:pt idx="127">
                  <c:v>100</c:v>
                </c:pt>
                <c:pt idx="128">
                  <c:v>100</c:v>
                </c:pt>
                <c:pt idx="129">
                  <c:v>100</c:v>
                </c:pt>
                <c:pt idx="130">
                  <c:v>100</c:v>
                </c:pt>
                <c:pt idx="131">
                  <c:v>100</c:v>
                </c:pt>
                <c:pt idx="132">
                  <c:v>100</c:v>
                </c:pt>
                <c:pt idx="133">
                  <c:v>100</c:v>
                </c:pt>
                <c:pt idx="134">
                  <c:v>100</c:v>
                </c:pt>
                <c:pt idx="135">
                  <c:v>100</c:v>
                </c:pt>
                <c:pt idx="136">
                  <c:v>100</c:v>
                </c:pt>
                <c:pt idx="137">
                  <c:v>100</c:v>
                </c:pt>
                <c:pt idx="138">
                  <c:v>100</c:v>
                </c:pt>
                <c:pt idx="139">
                  <c:v>100</c:v>
                </c:pt>
                <c:pt idx="140">
                  <c:v>100</c:v>
                </c:pt>
                <c:pt idx="141">
                  <c:v>100</c:v>
                </c:pt>
                <c:pt idx="142">
                  <c:v>100</c:v>
                </c:pt>
                <c:pt idx="143">
                  <c:v>100</c:v>
                </c:pt>
                <c:pt idx="144">
                  <c:v>100</c:v>
                </c:pt>
                <c:pt idx="145">
                  <c:v>100</c:v>
                </c:pt>
                <c:pt idx="146">
                  <c:v>100</c:v>
                </c:pt>
                <c:pt idx="147">
                  <c:v>100</c:v>
                </c:pt>
                <c:pt idx="148">
                  <c:v>100</c:v>
                </c:pt>
                <c:pt idx="149">
                  <c:v>100</c:v>
                </c:pt>
                <c:pt idx="150">
                  <c:v>100</c:v>
                </c:pt>
                <c:pt idx="151">
                  <c:v>100</c:v>
                </c:pt>
                <c:pt idx="152">
                  <c:v>100</c:v>
                </c:pt>
                <c:pt idx="153">
                  <c:v>100</c:v>
                </c:pt>
                <c:pt idx="154">
                  <c:v>100</c:v>
                </c:pt>
                <c:pt idx="155">
                  <c:v>100</c:v>
                </c:pt>
                <c:pt idx="156">
                  <c:v>100</c:v>
                </c:pt>
                <c:pt idx="157">
                  <c:v>100</c:v>
                </c:pt>
                <c:pt idx="158">
                  <c:v>100</c:v>
                </c:pt>
                <c:pt idx="159">
                  <c:v>100</c:v>
                </c:pt>
                <c:pt idx="160">
                  <c:v>100</c:v>
                </c:pt>
                <c:pt idx="161">
                  <c:v>100</c:v>
                </c:pt>
                <c:pt idx="162">
                  <c:v>100</c:v>
                </c:pt>
                <c:pt idx="163">
                  <c:v>100</c:v>
                </c:pt>
                <c:pt idx="164">
                  <c:v>100</c:v>
                </c:pt>
                <c:pt idx="165">
                  <c:v>100</c:v>
                </c:pt>
                <c:pt idx="166">
                  <c:v>100</c:v>
                </c:pt>
                <c:pt idx="167">
                  <c:v>100</c:v>
                </c:pt>
                <c:pt idx="168">
                  <c:v>100</c:v>
                </c:pt>
                <c:pt idx="169">
                  <c:v>100</c:v>
                </c:pt>
                <c:pt idx="170">
                  <c:v>100</c:v>
                </c:pt>
                <c:pt idx="171">
                  <c:v>100</c:v>
                </c:pt>
                <c:pt idx="172">
                  <c:v>100</c:v>
                </c:pt>
                <c:pt idx="173">
                  <c:v>100</c:v>
                </c:pt>
                <c:pt idx="174">
                  <c:v>100</c:v>
                </c:pt>
                <c:pt idx="175">
                  <c:v>100</c:v>
                </c:pt>
                <c:pt idx="176">
                  <c:v>100</c:v>
                </c:pt>
                <c:pt idx="177">
                  <c:v>100</c:v>
                </c:pt>
                <c:pt idx="178">
                  <c:v>100</c:v>
                </c:pt>
                <c:pt idx="179">
                  <c:v>100</c:v>
                </c:pt>
                <c:pt idx="180">
                  <c:v>100</c:v>
                </c:pt>
                <c:pt idx="181">
                  <c:v>100</c:v>
                </c:pt>
                <c:pt idx="182">
                  <c:v>100</c:v>
                </c:pt>
                <c:pt idx="183">
                  <c:v>100</c:v>
                </c:pt>
                <c:pt idx="184">
                  <c:v>100</c:v>
                </c:pt>
                <c:pt idx="185">
                  <c:v>100</c:v>
                </c:pt>
                <c:pt idx="186">
                  <c:v>100</c:v>
                </c:pt>
                <c:pt idx="187">
                  <c:v>100</c:v>
                </c:pt>
                <c:pt idx="188">
                  <c:v>100</c:v>
                </c:pt>
                <c:pt idx="189">
                  <c:v>100</c:v>
                </c:pt>
                <c:pt idx="190">
                  <c:v>100</c:v>
                </c:pt>
                <c:pt idx="191">
                  <c:v>100</c:v>
                </c:pt>
                <c:pt idx="192">
                  <c:v>100</c:v>
                </c:pt>
                <c:pt idx="193">
                  <c:v>100</c:v>
                </c:pt>
                <c:pt idx="194">
                  <c:v>100</c:v>
                </c:pt>
                <c:pt idx="195">
                  <c:v>100</c:v>
                </c:pt>
                <c:pt idx="196">
                  <c:v>100</c:v>
                </c:pt>
                <c:pt idx="197">
                  <c:v>100</c:v>
                </c:pt>
                <c:pt idx="198">
                  <c:v>100</c:v>
                </c:pt>
                <c:pt idx="199">
                  <c:v>100</c:v>
                </c:pt>
                <c:pt idx="200">
                  <c:v>100</c:v>
                </c:pt>
                <c:pt idx="201">
                  <c:v>100</c:v>
                </c:pt>
                <c:pt idx="202">
                  <c:v>100</c:v>
                </c:pt>
                <c:pt idx="203">
                  <c:v>100</c:v>
                </c:pt>
                <c:pt idx="204">
                  <c:v>100</c:v>
                </c:pt>
                <c:pt idx="205">
                  <c:v>100</c:v>
                </c:pt>
                <c:pt idx="206">
                  <c:v>100</c:v>
                </c:pt>
                <c:pt idx="207">
                  <c:v>100</c:v>
                </c:pt>
                <c:pt idx="208">
                  <c:v>100</c:v>
                </c:pt>
                <c:pt idx="209">
                  <c:v>100</c:v>
                </c:pt>
                <c:pt idx="210">
                  <c:v>100</c:v>
                </c:pt>
                <c:pt idx="211">
                  <c:v>100</c:v>
                </c:pt>
                <c:pt idx="212">
                  <c:v>100</c:v>
                </c:pt>
                <c:pt idx="213">
                  <c:v>100</c:v>
                </c:pt>
                <c:pt idx="214">
                  <c:v>100</c:v>
                </c:pt>
                <c:pt idx="215">
                  <c:v>100</c:v>
                </c:pt>
                <c:pt idx="216">
                  <c:v>100</c:v>
                </c:pt>
                <c:pt idx="217">
                  <c:v>100</c:v>
                </c:pt>
                <c:pt idx="218">
                  <c:v>100</c:v>
                </c:pt>
                <c:pt idx="219">
                  <c:v>100</c:v>
                </c:pt>
                <c:pt idx="220">
                  <c:v>100</c:v>
                </c:pt>
                <c:pt idx="221">
                  <c:v>100</c:v>
                </c:pt>
                <c:pt idx="222">
                  <c:v>100</c:v>
                </c:pt>
                <c:pt idx="223">
                  <c:v>100</c:v>
                </c:pt>
                <c:pt idx="224">
                  <c:v>100</c:v>
                </c:pt>
                <c:pt idx="225">
                  <c:v>100</c:v>
                </c:pt>
                <c:pt idx="226">
                  <c:v>100</c:v>
                </c:pt>
                <c:pt idx="227">
                  <c:v>100</c:v>
                </c:pt>
                <c:pt idx="228">
                  <c:v>100</c:v>
                </c:pt>
                <c:pt idx="229">
                  <c:v>100</c:v>
                </c:pt>
                <c:pt idx="230">
                  <c:v>100</c:v>
                </c:pt>
                <c:pt idx="231">
                  <c:v>100</c:v>
                </c:pt>
                <c:pt idx="232">
                  <c:v>100</c:v>
                </c:pt>
                <c:pt idx="233">
                  <c:v>100</c:v>
                </c:pt>
                <c:pt idx="234">
                  <c:v>100</c:v>
                </c:pt>
                <c:pt idx="235">
                  <c:v>100</c:v>
                </c:pt>
                <c:pt idx="236">
                  <c:v>100</c:v>
                </c:pt>
                <c:pt idx="237">
                  <c:v>100</c:v>
                </c:pt>
                <c:pt idx="238">
                  <c:v>100</c:v>
                </c:pt>
                <c:pt idx="239">
                  <c:v>100</c:v>
                </c:pt>
                <c:pt idx="240">
                  <c:v>100</c:v>
                </c:pt>
                <c:pt idx="241">
                  <c:v>100</c:v>
                </c:pt>
                <c:pt idx="242">
                  <c:v>100</c:v>
                </c:pt>
                <c:pt idx="243">
                  <c:v>100</c:v>
                </c:pt>
                <c:pt idx="244">
                  <c:v>100</c:v>
                </c:pt>
              </c:numCache>
            </c:numRef>
          </c:xVal>
          <c:yVal>
            <c:numRef>
              <c:f>v1_vs_Z!$E$3:$E$409</c:f>
              <c:numCache>
                <c:formatCode>General</c:formatCode>
                <c:ptCount val="407"/>
                <c:pt idx="0">
                  <c:v>0.55409432959575688</c:v>
                </c:pt>
                <c:pt idx="1">
                  <c:v>0.51182747470539824</c:v>
                </c:pt>
                <c:pt idx="2">
                  <c:v>0.53232273537039043</c:v>
                </c:pt>
                <c:pt idx="3">
                  <c:v>0.53878882125858973</c:v>
                </c:pt>
                <c:pt idx="4">
                  <c:v>0.56404053951801247</c:v>
                </c:pt>
                <c:pt idx="5">
                  <c:v>0.52024449806429085</c:v>
                </c:pt>
                <c:pt idx="6">
                  <c:v>0.53678927008187804</c:v>
                </c:pt>
                <c:pt idx="7">
                  <c:v>0.567332628823772</c:v>
                </c:pt>
                <c:pt idx="8">
                  <c:v>0.58423680274160361</c:v>
                </c:pt>
                <c:pt idx="9">
                  <c:v>0.51166620066479618</c:v>
                </c:pt>
                <c:pt idx="10">
                  <c:v>0.50997194356188302</c:v>
                </c:pt>
                <c:pt idx="11">
                  <c:v>0.53242928426764602</c:v>
                </c:pt>
                <c:pt idx="12">
                  <c:v>0.50161689881993532</c:v>
                </c:pt>
                <c:pt idx="13">
                  <c:v>0.47659843375186761</c:v>
                </c:pt>
                <c:pt idx="14">
                  <c:v>0.54090066237974388</c:v>
                </c:pt>
                <c:pt idx="15">
                  <c:v>0.57095387150158627</c:v>
                </c:pt>
                <c:pt idx="16">
                  <c:v>0.56165825186216733</c:v>
                </c:pt>
                <c:pt idx="17">
                  <c:v>0.53146454141346888</c:v>
                </c:pt>
                <c:pt idx="18">
                  <c:v>0.58330082685505169</c:v>
                </c:pt>
                <c:pt idx="19">
                  <c:v>0.59275596118190299</c:v>
                </c:pt>
                <c:pt idx="20">
                  <c:v>0.58973450360590496</c:v>
                </c:pt>
                <c:pt idx="21">
                  <c:v>0.51413593125978463</c:v>
                </c:pt>
                <c:pt idx="22">
                  <c:v>0.54423991469680311</c:v>
                </c:pt>
                <c:pt idx="23">
                  <c:v>0.50525786477276236</c:v>
                </c:pt>
                <c:pt idx="24">
                  <c:v>0.54112863751158902</c:v>
                </c:pt>
                <c:pt idx="25">
                  <c:v>0.54112382243975476</c:v>
                </c:pt>
                <c:pt idx="26">
                  <c:v>0.53492207164891836</c:v>
                </c:pt>
                <c:pt idx="27">
                  <c:v>0.57397039054236965</c:v>
                </c:pt>
                <c:pt idx="28">
                  <c:v>0.56788981905936209</c:v>
                </c:pt>
                <c:pt idx="29">
                  <c:v>0.55017270051351297</c:v>
                </c:pt>
                <c:pt idx="30">
                  <c:v>0.52619074138946054</c:v>
                </c:pt>
                <c:pt idx="31">
                  <c:v>0.50371833815129308</c:v>
                </c:pt>
                <c:pt idx="32">
                  <c:v>0.52291939393160247</c:v>
                </c:pt>
                <c:pt idx="33">
                  <c:v>0.53662870595571255</c:v>
                </c:pt>
                <c:pt idx="34">
                  <c:v>0.52659378759466413</c:v>
                </c:pt>
                <c:pt idx="35">
                  <c:v>0.52541576175090543</c:v>
                </c:pt>
                <c:pt idx="36">
                  <c:v>0.53948027792032749</c:v>
                </c:pt>
                <c:pt idx="37">
                  <c:v>0.5029424634032309</c:v>
                </c:pt>
                <c:pt idx="38">
                  <c:v>0.50772472484415798</c:v>
                </c:pt>
                <c:pt idx="39">
                  <c:v>0.54196787983962447</c:v>
                </c:pt>
                <c:pt idx="40">
                  <c:v>0.56064887699598809</c:v>
                </c:pt>
                <c:pt idx="41">
                  <c:v>0.61326526580641116</c:v>
                </c:pt>
                <c:pt idx="42">
                  <c:v>0.52025505418331208</c:v>
                </c:pt>
                <c:pt idx="43">
                  <c:v>0.59646233186047948</c:v>
                </c:pt>
                <c:pt idx="44">
                  <c:v>0.56848855472244531</c:v>
                </c:pt>
                <c:pt idx="45">
                  <c:v>0.50819237326313849</c:v>
                </c:pt>
                <c:pt idx="46">
                  <c:v>0.5208255784639817</c:v>
                </c:pt>
                <c:pt idx="47">
                  <c:v>0.50952809270946864</c:v>
                </c:pt>
                <c:pt idx="48">
                  <c:v>0.57412360859740341</c:v>
                </c:pt>
                <c:pt idx="49">
                  <c:v>0.53629232997590637</c:v>
                </c:pt>
                <c:pt idx="50">
                  <c:v>0.53108229878785684</c:v>
                </c:pt>
                <c:pt idx="51">
                  <c:v>0.51982626586330216</c:v>
                </c:pt>
                <c:pt idx="52">
                  <c:v>0.53096445299129791</c:v>
                </c:pt>
                <c:pt idx="53">
                  <c:v>0.50010579964179458</c:v>
                </c:pt>
                <c:pt idx="54">
                  <c:v>0.52053704454406713</c:v>
                </c:pt>
                <c:pt idx="55">
                  <c:v>0.5071364218367157</c:v>
                </c:pt>
                <c:pt idx="56">
                  <c:v>0.52467633956589566</c:v>
                </c:pt>
                <c:pt idx="57">
                  <c:v>0.56722003022087852</c:v>
                </c:pt>
                <c:pt idx="58">
                  <c:v>0.52211768447119822</c:v>
                </c:pt>
                <c:pt idx="59">
                  <c:v>0.60102584705724427</c:v>
                </c:pt>
                <c:pt idx="60">
                  <c:v>0.58758790754317791</c:v>
                </c:pt>
                <c:pt idx="61">
                  <c:v>0.53034417296834091</c:v>
                </c:pt>
                <c:pt idx="62">
                  <c:v>0.56847133158088425</c:v>
                </c:pt>
                <c:pt idx="63">
                  <c:v>0.56917686306798365</c:v>
                </c:pt>
                <c:pt idx="64">
                  <c:v>0.56685408476147481</c:v>
                </c:pt>
                <c:pt idx="65">
                  <c:v>0.56450698416903389</c:v>
                </c:pt>
                <c:pt idx="66">
                  <c:v>0.50386970425562128</c:v>
                </c:pt>
                <c:pt idx="67">
                  <c:v>0.51515490540378805</c:v>
                </c:pt>
                <c:pt idx="68">
                  <c:v>0.65629219213214518</c:v>
                </c:pt>
                <c:pt idx="69">
                  <c:v>0.56786123728680749</c:v>
                </c:pt>
                <c:pt idx="70">
                  <c:v>0.53845868017949194</c:v>
                </c:pt>
                <c:pt idx="71">
                  <c:v>0.54253371251184013</c:v>
                </c:pt>
                <c:pt idx="72">
                  <c:v>0.58569718933625858</c:v>
                </c:pt>
                <c:pt idx="73">
                  <c:v>0.51422676944188939</c:v>
                </c:pt>
                <c:pt idx="74">
                  <c:v>0.5937673114621681</c:v>
                </c:pt>
                <c:pt idx="75">
                  <c:v>0.50986570332307846</c:v>
                </c:pt>
                <c:pt idx="76">
                  <c:v>0.5346743423762147</c:v>
                </c:pt>
                <c:pt idx="77">
                  <c:v>0.53777753271001472</c:v>
                </c:pt>
                <c:pt idx="78">
                  <c:v>0.54363457374287039</c:v>
                </c:pt>
                <c:pt idx="79">
                  <c:v>0.57275205390492157</c:v>
                </c:pt>
                <c:pt idx="80">
                  <c:v>0.55378344880399621</c:v>
                </c:pt>
                <c:pt idx="81">
                  <c:v>0.56119365916185149</c:v>
                </c:pt>
                <c:pt idx="82">
                  <c:v>0.53933199840050827</c:v>
                </c:pt>
                <c:pt idx="83">
                  <c:v>0.49543505649918218</c:v>
                </c:pt>
                <c:pt idx="84">
                  <c:v>0.52195421895559413</c:v>
                </c:pt>
                <c:pt idx="85">
                  <c:v>0.56294751821163547</c:v>
                </c:pt>
                <c:pt idx="86">
                  <c:v>0.5566902088996345</c:v>
                </c:pt>
                <c:pt idx="87">
                  <c:v>0.59011798086532063</c:v>
                </c:pt>
                <c:pt idx="88">
                  <c:v>0.57199726052905631</c:v>
                </c:pt>
                <c:pt idx="89">
                  <c:v>0.56801525785381357</c:v>
                </c:pt>
                <c:pt idx="90">
                  <c:v>0.51614529777523543</c:v>
                </c:pt>
                <c:pt idx="91">
                  <c:v>0.58345904517699032</c:v>
                </c:pt>
                <c:pt idx="92">
                  <c:v>0.58096687511261969</c:v>
                </c:pt>
                <c:pt idx="93">
                  <c:v>0.52990458160254905</c:v>
                </c:pt>
                <c:pt idx="94">
                  <c:v>0.50289400402643747</c:v>
                </c:pt>
                <c:pt idx="95">
                  <c:v>0.53961966807676021</c:v>
                </c:pt>
                <c:pt idx="97">
                  <c:v>0.57696777275919642</c:v>
                </c:pt>
                <c:pt idx="98">
                  <c:v>0.59432394611254658</c:v>
                </c:pt>
                <c:pt idx="99">
                  <c:v>0.5972255207462096</c:v>
                </c:pt>
                <c:pt idx="100">
                  <c:v>0.56266497226566881</c:v>
                </c:pt>
                <c:pt idx="101">
                  <c:v>0.57118567399822273</c:v>
                </c:pt>
                <c:pt idx="102">
                  <c:v>0.59167621218891542</c:v>
                </c:pt>
                <c:pt idx="103">
                  <c:v>0.5420414022826322</c:v>
                </c:pt>
                <c:pt idx="104">
                  <c:v>0.52399463651120681</c:v>
                </c:pt>
                <c:pt idx="105">
                  <c:v>0.53943459646959213</c:v>
                </c:pt>
                <c:pt idx="106">
                  <c:v>0.50956010059082901</c:v>
                </c:pt>
                <c:pt idx="107">
                  <c:v>0.59564463389231781</c:v>
                </c:pt>
                <c:pt idx="108">
                  <c:v>0.54025513409550219</c:v>
                </c:pt>
                <c:pt idx="109">
                  <c:v>0.50127262118378568</c:v>
                </c:pt>
                <c:pt idx="110">
                  <c:v>0.5345389647796438</c:v>
                </c:pt>
                <c:pt idx="111">
                  <c:v>0.53964584231339774</c:v>
                </c:pt>
                <c:pt idx="112">
                  <c:v>0.50689634729359467</c:v>
                </c:pt>
                <c:pt idx="113">
                  <c:v>0.51147276441360778</c:v>
                </c:pt>
                <c:pt idx="114">
                  <c:v>0.50790038236857382</c:v>
                </c:pt>
                <c:pt idx="115">
                  <c:v>0.51335286476981568</c:v>
                </c:pt>
                <c:pt idx="116">
                  <c:v>0.55077069539631396</c:v>
                </c:pt>
                <c:pt idx="117">
                  <c:v>0.49918670737250831</c:v>
                </c:pt>
                <c:pt idx="118">
                  <c:v>0.51842538861798348</c:v>
                </c:pt>
                <c:pt idx="119">
                  <c:v>0.50511625227548296</c:v>
                </c:pt>
                <c:pt idx="120">
                  <c:v>0.57317207632492551</c:v>
                </c:pt>
                <c:pt idx="121">
                  <c:v>0.57802752068456487</c:v>
                </c:pt>
                <c:pt idx="122">
                  <c:v>0.54460283530338782</c:v>
                </c:pt>
                <c:pt idx="123">
                  <c:v>0.56591014548688934</c:v>
                </c:pt>
                <c:pt idx="124">
                  <c:v>0.50949373902388251</c:v>
                </c:pt>
                <c:pt idx="125">
                  <c:v>0.56752652806263626</c:v>
                </c:pt>
                <c:pt idx="126">
                  <c:v>0.53472965397061845</c:v>
                </c:pt>
                <c:pt idx="127">
                  <c:v>0.58684860882154843</c:v>
                </c:pt>
                <c:pt idx="128">
                  <c:v>0.52233306633824605</c:v>
                </c:pt>
                <c:pt idx="129">
                  <c:v>0.55327533526210138</c:v>
                </c:pt>
                <c:pt idx="130">
                  <c:v>0.57472086269992217</c:v>
                </c:pt>
                <c:pt idx="131">
                  <c:v>0.50703607697432418</c:v>
                </c:pt>
                <c:pt idx="132">
                  <c:v>0.57535509408486052</c:v>
                </c:pt>
                <c:pt idx="133">
                  <c:v>0.59422227401881555</c:v>
                </c:pt>
                <c:pt idx="134">
                  <c:v>0.58571879542782257</c:v>
                </c:pt>
                <c:pt idx="135">
                  <c:v>0.59056214037618604</c:v>
                </c:pt>
                <c:pt idx="136">
                  <c:v>0.50576607091219306</c:v>
                </c:pt>
                <c:pt idx="137">
                  <c:v>0.54105758433618867</c:v>
                </c:pt>
                <c:pt idx="138">
                  <c:v>0.54728094121858906</c:v>
                </c:pt>
                <c:pt idx="139">
                  <c:v>0.49040497318801562</c:v>
                </c:pt>
                <c:pt idx="140">
                  <c:v>0.58058105204897714</c:v>
                </c:pt>
                <c:pt idx="141">
                  <c:v>0.65665659429929435</c:v>
                </c:pt>
                <c:pt idx="142">
                  <c:v>0.58665983331296945</c:v>
                </c:pt>
                <c:pt idx="143">
                  <c:v>0.51689262161658855</c:v>
                </c:pt>
                <c:pt idx="144">
                  <c:v>0.5200918355944687</c:v>
                </c:pt>
                <c:pt idx="145">
                  <c:v>0.50805255098487445</c:v>
                </c:pt>
                <c:pt idx="146">
                  <c:v>0.655851798254381</c:v>
                </c:pt>
                <c:pt idx="147">
                  <c:v>0.50210735709843779</c:v>
                </c:pt>
                <c:pt idx="148">
                  <c:v>0.53615547081877102</c:v>
                </c:pt>
                <c:pt idx="149">
                  <c:v>0.52057593550888237</c:v>
                </c:pt>
                <c:pt idx="150">
                  <c:v>0.57329566316867153</c:v>
                </c:pt>
                <c:pt idx="151">
                  <c:v>0.53166442862628083</c:v>
                </c:pt>
                <c:pt idx="152">
                  <c:v>0.58561891355310669</c:v>
                </c:pt>
                <c:pt idx="153">
                  <c:v>0.51614773617699827</c:v>
                </c:pt>
                <c:pt idx="154">
                  <c:v>0.54797005207609983</c:v>
                </c:pt>
                <c:pt idx="155">
                  <c:v>0.51005484922179856</c:v>
                </c:pt>
                <c:pt idx="156">
                  <c:v>0.57114943749608549</c:v>
                </c:pt>
                <c:pt idx="157">
                  <c:v>0.47729461288790498</c:v>
                </c:pt>
                <c:pt idx="158">
                  <c:v>0.54386878377542391</c:v>
                </c:pt>
                <c:pt idx="159">
                  <c:v>0.59684050019453938</c:v>
                </c:pt>
                <c:pt idx="160">
                  <c:v>0.56848836952737469</c:v>
                </c:pt>
                <c:pt idx="161">
                  <c:v>0.53921137467789104</c:v>
                </c:pt>
                <c:pt idx="162">
                  <c:v>0.51030356620154516</c:v>
                </c:pt>
                <c:pt idx="163">
                  <c:v>0.55388221950828864</c:v>
                </c:pt>
                <c:pt idx="164">
                  <c:v>0.53096445299129791</c:v>
                </c:pt>
                <c:pt idx="165">
                  <c:v>0.55832504925074611</c:v>
                </c:pt>
                <c:pt idx="166">
                  <c:v>0.50651166626622113</c:v>
                </c:pt>
                <c:pt idx="167">
                  <c:v>0.50484080547388721</c:v>
                </c:pt>
                <c:pt idx="168">
                  <c:v>0.55462256766865126</c:v>
                </c:pt>
                <c:pt idx="169">
                  <c:v>0.56583989482346131</c:v>
                </c:pt>
                <c:pt idx="170">
                  <c:v>0.53139138936060226</c:v>
                </c:pt>
                <c:pt idx="171">
                  <c:v>0.6571432252130055</c:v>
                </c:pt>
                <c:pt idx="172">
                  <c:v>0.52458689034682071</c:v>
                </c:pt>
                <c:pt idx="173">
                  <c:v>0.57115715395735833</c:v>
                </c:pt>
                <c:pt idx="174">
                  <c:v>0.59961830278938577</c:v>
                </c:pt>
                <c:pt idx="175">
                  <c:v>0.53484725284041679</c:v>
                </c:pt>
                <c:pt idx="176">
                  <c:v>0.50813718513211503</c:v>
                </c:pt>
                <c:pt idx="177">
                  <c:v>0.50583959335520079</c:v>
                </c:pt>
                <c:pt idx="178">
                  <c:v>0.56132718480771693</c:v>
                </c:pt>
                <c:pt idx="179">
                  <c:v>0.56926563323846657</c:v>
                </c:pt>
                <c:pt idx="180">
                  <c:v>0.571468034749119</c:v>
                </c:pt>
                <c:pt idx="181">
                  <c:v>0.50852183529364425</c:v>
                </c:pt>
                <c:pt idx="182">
                  <c:v>0.50929014790965954</c:v>
                </c:pt>
                <c:pt idx="183">
                  <c:v>0.52860056137912725</c:v>
                </c:pt>
                <c:pt idx="184">
                  <c:v>0.50268596823052136</c:v>
                </c:pt>
                <c:pt idx="185">
                  <c:v>0.5100150322816307</c:v>
                </c:pt>
                <c:pt idx="186">
                  <c:v>0.60185175534020019</c:v>
                </c:pt>
                <c:pt idx="187">
                  <c:v>0.54373852990913818</c:v>
                </c:pt>
                <c:pt idx="188">
                  <c:v>0.55763600012492553</c:v>
                </c:pt>
                <c:pt idx="189">
                  <c:v>0.53518949333079036</c:v>
                </c:pt>
                <c:pt idx="190">
                  <c:v>0.51135377658078096</c:v>
                </c:pt>
                <c:pt idx="191">
                  <c:v>0.5419027529064816</c:v>
                </c:pt>
                <c:pt idx="192">
                  <c:v>0.46721484645393818</c:v>
                </c:pt>
                <c:pt idx="193">
                  <c:v>0.54437251436731582</c:v>
                </c:pt>
                <c:pt idx="194">
                  <c:v>0.54310997783969672</c:v>
                </c:pt>
                <c:pt idx="195">
                  <c:v>0.50959997926268708</c:v>
                </c:pt>
                <c:pt idx="196">
                  <c:v>0.51279703263140952</c:v>
                </c:pt>
                <c:pt idx="197">
                  <c:v>0.52336281266218565</c:v>
                </c:pt>
                <c:pt idx="198">
                  <c:v>0.49540542528789439</c:v>
                </c:pt>
                <c:pt idx="199">
                  <c:v>0.49170859215545187</c:v>
                </c:pt>
                <c:pt idx="200">
                  <c:v>0.52636766441352456</c:v>
                </c:pt>
                <c:pt idx="201">
                  <c:v>0.47364423285232443</c:v>
                </c:pt>
                <c:pt idx="202">
                  <c:v>0.50574477347907998</c:v>
                </c:pt>
                <c:pt idx="203">
                  <c:v>0.56601434857991795</c:v>
                </c:pt>
                <c:pt idx="204">
                  <c:v>0.51335286476981568</c:v>
                </c:pt>
                <c:pt idx="205">
                  <c:v>0.50530549077173903</c:v>
                </c:pt>
                <c:pt idx="206">
                  <c:v>0.58542211292480384</c:v>
                </c:pt>
                <c:pt idx="207">
                  <c:v>0.58316699255073534</c:v>
                </c:pt>
                <c:pt idx="208">
                  <c:v>0.52399253763374054</c:v>
                </c:pt>
                <c:pt idx="209">
                  <c:v>0.53409857090187951</c:v>
                </c:pt>
                <c:pt idx="210">
                  <c:v>0.51618332449638804</c:v>
                </c:pt>
                <c:pt idx="211">
                  <c:v>0.5369548962066385</c:v>
                </c:pt>
                <c:pt idx="212">
                  <c:v>0.53471625819384883</c:v>
                </c:pt>
                <c:pt idx="213">
                  <c:v>0.5384666435675256</c:v>
                </c:pt>
                <c:pt idx="214">
                  <c:v>0.64864085779243585</c:v>
                </c:pt>
                <c:pt idx="215">
                  <c:v>0.58408253524783671</c:v>
                </c:pt>
                <c:pt idx="216">
                  <c:v>0.54539405037646105</c:v>
                </c:pt>
                <c:pt idx="217">
                  <c:v>0.53146454141346888</c:v>
                </c:pt>
                <c:pt idx="218">
                  <c:v>0.50946043477702818</c:v>
                </c:pt>
                <c:pt idx="219">
                  <c:v>0.52147882320949623</c:v>
                </c:pt>
                <c:pt idx="220">
                  <c:v>0.60974668292937095</c:v>
                </c:pt>
                <c:pt idx="221">
                  <c:v>0.57535509408486052</c:v>
                </c:pt>
                <c:pt idx="222">
                  <c:v>0.57110326219182872</c:v>
                </c:pt>
                <c:pt idx="223">
                  <c:v>0.50818224926594857</c:v>
                </c:pt>
                <c:pt idx="224">
                  <c:v>0.55745901536917131</c:v>
                </c:pt>
                <c:pt idx="225">
                  <c:v>0.54209597309675384</c:v>
                </c:pt>
                <c:pt idx="226">
                  <c:v>0.54534948009614903</c:v>
                </c:pt>
                <c:pt idx="227">
                  <c:v>0.54463252824636577</c:v>
                </c:pt>
                <c:pt idx="228">
                  <c:v>0.52397982090556294</c:v>
                </c:pt>
                <c:pt idx="229">
                  <c:v>0.54426096520315537</c:v>
                </c:pt>
                <c:pt idx="230">
                  <c:v>0.51606408973680051</c:v>
                </c:pt>
                <c:pt idx="231">
                  <c:v>0.5638208364326518</c:v>
                </c:pt>
                <c:pt idx="232">
                  <c:v>0.56915402234261603</c:v>
                </c:pt>
                <c:pt idx="233">
                  <c:v>0.5655027780633729</c:v>
                </c:pt>
                <c:pt idx="234">
                  <c:v>0.56593557894324464</c:v>
                </c:pt>
                <c:pt idx="235">
                  <c:v>0.53827928788782076</c:v>
                </c:pt>
                <c:pt idx="236">
                  <c:v>0.50210735709843779</c:v>
                </c:pt>
                <c:pt idx="237">
                  <c:v>0.52894576499062951</c:v>
                </c:pt>
                <c:pt idx="238">
                  <c:v>0.53724583766247014</c:v>
                </c:pt>
                <c:pt idx="239">
                  <c:v>0.60654385764761576</c:v>
                </c:pt>
                <c:pt idx="240">
                  <c:v>0.52251344633696029</c:v>
                </c:pt>
                <c:pt idx="241">
                  <c:v>0.50397958666414677</c:v>
                </c:pt>
                <c:pt idx="242">
                  <c:v>0.5776507721793791</c:v>
                </c:pt>
                <c:pt idx="243">
                  <c:v>0.57699758916555477</c:v>
                </c:pt>
                <c:pt idx="244">
                  <c:v>0.53692082031365762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5-662D-40B2-AF6F-30DABB71F25B}"/>
            </c:ext>
          </c:extLst>
        </c:ser>
        <c:ser>
          <c:idx val="5"/>
          <c:order val="4"/>
          <c:spPr>
            <a:ln w="25400" cap="rnd">
              <a:noFill/>
              <a:round/>
            </a:ln>
            <a:effectLst/>
          </c:spPr>
          <c:xVal>
            <c:numRef>
              <c:f>v1_vs_Z!$A$3:$A$409</c:f>
              <c:numCache>
                <c:formatCode>General</c:formatCode>
                <c:ptCount val="407"/>
                <c:pt idx="0">
                  <c:v>50</c:v>
                </c:pt>
                <c:pt idx="1">
                  <c:v>50</c:v>
                </c:pt>
                <c:pt idx="2">
                  <c:v>50</c:v>
                </c:pt>
                <c:pt idx="3">
                  <c:v>50</c:v>
                </c:pt>
                <c:pt idx="4">
                  <c:v>50</c:v>
                </c:pt>
                <c:pt idx="5">
                  <c:v>50</c:v>
                </c:pt>
                <c:pt idx="6">
                  <c:v>50</c:v>
                </c:pt>
                <c:pt idx="7">
                  <c:v>50</c:v>
                </c:pt>
                <c:pt idx="8">
                  <c:v>50</c:v>
                </c:pt>
                <c:pt idx="9">
                  <c:v>50</c:v>
                </c:pt>
                <c:pt idx="10">
                  <c:v>50</c:v>
                </c:pt>
                <c:pt idx="11">
                  <c:v>50</c:v>
                </c:pt>
                <c:pt idx="12">
                  <c:v>50</c:v>
                </c:pt>
                <c:pt idx="13">
                  <c:v>50</c:v>
                </c:pt>
                <c:pt idx="14">
                  <c:v>50</c:v>
                </c:pt>
                <c:pt idx="15">
                  <c:v>50</c:v>
                </c:pt>
                <c:pt idx="16">
                  <c:v>50</c:v>
                </c:pt>
                <c:pt idx="17">
                  <c:v>50</c:v>
                </c:pt>
                <c:pt idx="18">
                  <c:v>50</c:v>
                </c:pt>
                <c:pt idx="19">
                  <c:v>50</c:v>
                </c:pt>
                <c:pt idx="20">
                  <c:v>50</c:v>
                </c:pt>
                <c:pt idx="21">
                  <c:v>50</c:v>
                </c:pt>
                <c:pt idx="22">
                  <c:v>50</c:v>
                </c:pt>
                <c:pt idx="23">
                  <c:v>50</c:v>
                </c:pt>
                <c:pt idx="24">
                  <c:v>50</c:v>
                </c:pt>
                <c:pt idx="25">
                  <c:v>50</c:v>
                </c:pt>
                <c:pt idx="26">
                  <c:v>50</c:v>
                </c:pt>
                <c:pt idx="27">
                  <c:v>50</c:v>
                </c:pt>
                <c:pt idx="28">
                  <c:v>50</c:v>
                </c:pt>
                <c:pt idx="29">
                  <c:v>50</c:v>
                </c:pt>
                <c:pt idx="30">
                  <c:v>50</c:v>
                </c:pt>
                <c:pt idx="31">
                  <c:v>50</c:v>
                </c:pt>
                <c:pt idx="32">
                  <c:v>50</c:v>
                </c:pt>
                <c:pt idx="33">
                  <c:v>50</c:v>
                </c:pt>
                <c:pt idx="34">
                  <c:v>50</c:v>
                </c:pt>
                <c:pt idx="35">
                  <c:v>50</c:v>
                </c:pt>
                <c:pt idx="36">
                  <c:v>50</c:v>
                </c:pt>
                <c:pt idx="37">
                  <c:v>50</c:v>
                </c:pt>
                <c:pt idx="38">
                  <c:v>50</c:v>
                </c:pt>
                <c:pt idx="39">
                  <c:v>50</c:v>
                </c:pt>
                <c:pt idx="40">
                  <c:v>50</c:v>
                </c:pt>
                <c:pt idx="41">
                  <c:v>50</c:v>
                </c:pt>
                <c:pt idx="42">
                  <c:v>50</c:v>
                </c:pt>
                <c:pt idx="43">
                  <c:v>50</c:v>
                </c:pt>
                <c:pt idx="44">
                  <c:v>50</c:v>
                </c:pt>
                <c:pt idx="45">
                  <c:v>50</c:v>
                </c:pt>
                <c:pt idx="46">
                  <c:v>50</c:v>
                </c:pt>
                <c:pt idx="47">
                  <c:v>50</c:v>
                </c:pt>
                <c:pt idx="48">
                  <c:v>50</c:v>
                </c:pt>
                <c:pt idx="49">
                  <c:v>50</c:v>
                </c:pt>
                <c:pt idx="50">
                  <c:v>50</c:v>
                </c:pt>
                <c:pt idx="51">
                  <c:v>50</c:v>
                </c:pt>
                <c:pt idx="52">
                  <c:v>50</c:v>
                </c:pt>
                <c:pt idx="53">
                  <c:v>50</c:v>
                </c:pt>
                <c:pt idx="54">
                  <c:v>50</c:v>
                </c:pt>
                <c:pt idx="55">
                  <c:v>50</c:v>
                </c:pt>
                <c:pt idx="56">
                  <c:v>50</c:v>
                </c:pt>
                <c:pt idx="57">
                  <c:v>50</c:v>
                </c:pt>
                <c:pt idx="58">
                  <c:v>50</c:v>
                </c:pt>
                <c:pt idx="59">
                  <c:v>50</c:v>
                </c:pt>
                <c:pt idx="60">
                  <c:v>50</c:v>
                </c:pt>
                <c:pt idx="61">
                  <c:v>50</c:v>
                </c:pt>
                <c:pt idx="62">
                  <c:v>50</c:v>
                </c:pt>
                <c:pt idx="63">
                  <c:v>50</c:v>
                </c:pt>
                <c:pt idx="64">
                  <c:v>50</c:v>
                </c:pt>
                <c:pt idx="65">
                  <c:v>50</c:v>
                </c:pt>
                <c:pt idx="66">
                  <c:v>50</c:v>
                </c:pt>
                <c:pt idx="67">
                  <c:v>50</c:v>
                </c:pt>
                <c:pt idx="68">
                  <c:v>50</c:v>
                </c:pt>
                <c:pt idx="69">
                  <c:v>50</c:v>
                </c:pt>
                <c:pt idx="70">
                  <c:v>50</c:v>
                </c:pt>
                <c:pt idx="71">
                  <c:v>50</c:v>
                </c:pt>
                <c:pt idx="72">
                  <c:v>50</c:v>
                </c:pt>
                <c:pt idx="73">
                  <c:v>50</c:v>
                </c:pt>
                <c:pt idx="74">
                  <c:v>50</c:v>
                </c:pt>
                <c:pt idx="75">
                  <c:v>50</c:v>
                </c:pt>
                <c:pt idx="76">
                  <c:v>50</c:v>
                </c:pt>
                <c:pt idx="77">
                  <c:v>50</c:v>
                </c:pt>
                <c:pt idx="78">
                  <c:v>50</c:v>
                </c:pt>
                <c:pt idx="79">
                  <c:v>50</c:v>
                </c:pt>
                <c:pt idx="80">
                  <c:v>50</c:v>
                </c:pt>
                <c:pt idx="81">
                  <c:v>50</c:v>
                </c:pt>
                <c:pt idx="82">
                  <c:v>50</c:v>
                </c:pt>
                <c:pt idx="83">
                  <c:v>50</c:v>
                </c:pt>
                <c:pt idx="84">
                  <c:v>50</c:v>
                </c:pt>
                <c:pt idx="85">
                  <c:v>50</c:v>
                </c:pt>
                <c:pt idx="86">
                  <c:v>50</c:v>
                </c:pt>
                <c:pt idx="87">
                  <c:v>50</c:v>
                </c:pt>
                <c:pt idx="88">
                  <c:v>50</c:v>
                </c:pt>
                <c:pt idx="89">
                  <c:v>50</c:v>
                </c:pt>
                <c:pt idx="90">
                  <c:v>50</c:v>
                </c:pt>
                <c:pt idx="91">
                  <c:v>50</c:v>
                </c:pt>
                <c:pt idx="92">
                  <c:v>50</c:v>
                </c:pt>
                <c:pt idx="93">
                  <c:v>50</c:v>
                </c:pt>
                <c:pt idx="94">
                  <c:v>50</c:v>
                </c:pt>
                <c:pt idx="95">
                  <c:v>50</c:v>
                </c:pt>
                <c:pt idx="96">
                  <c:v>50</c:v>
                </c:pt>
                <c:pt idx="97">
                  <c:v>50</c:v>
                </c:pt>
                <c:pt idx="98">
                  <c:v>50</c:v>
                </c:pt>
                <c:pt idx="99">
                  <c:v>50</c:v>
                </c:pt>
                <c:pt idx="100">
                  <c:v>50</c:v>
                </c:pt>
                <c:pt idx="101">
                  <c:v>50</c:v>
                </c:pt>
                <c:pt idx="102">
                  <c:v>50</c:v>
                </c:pt>
                <c:pt idx="103">
                  <c:v>50</c:v>
                </c:pt>
                <c:pt idx="104">
                  <c:v>50</c:v>
                </c:pt>
                <c:pt idx="105">
                  <c:v>50</c:v>
                </c:pt>
                <c:pt idx="106">
                  <c:v>50</c:v>
                </c:pt>
                <c:pt idx="107">
                  <c:v>50</c:v>
                </c:pt>
                <c:pt idx="108">
                  <c:v>50</c:v>
                </c:pt>
                <c:pt idx="109">
                  <c:v>50</c:v>
                </c:pt>
                <c:pt idx="110">
                  <c:v>50</c:v>
                </c:pt>
                <c:pt idx="111">
                  <c:v>50</c:v>
                </c:pt>
                <c:pt idx="112">
                  <c:v>50</c:v>
                </c:pt>
                <c:pt idx="113">
                  <c:v>50</c:v>
                </c:pt>
                <c:pt idx="114">
                  <c:v>50</c:v>
                </c:pt>
                <c:pt idx="115">
                  <c:v>50</c:v>
                </c:pt>
                <c:pt idx="116">
                  <c:v>50</c:v>
                </c:pt>
                <c:pt idx="117">
                  <c:v>50</c:v>
                </c:pt>
                <c:pt idx="118">
                  <c:v>50</c:v>
                </c:pt>
                <c:pt idx="119">
                  <c:v>50</c:v>
                </c:pt>
                <c:pt idx="120">
                  <c:v>50</c:v>
                </c:pt>
                <c:pt idx="121">
                  <c:v>50</c:v>
                </c:pt>
                <c:pt idx="122">
                  <c:v>50</c:v>
                </c:pt>
                <c:pt idx="123">
                  <c:v>50</c:v>
                </c:pt>
                <c:pt idx="124">
                  <c:v>50</c:v>
                </c:pt>
                <c:pt idx="125">
                  <c:v>50</c:v>
                </c:pt>
                <c:pt idx="126">
                  <c:v>50</c:v>
                </c:pt>
                <c:pt idx="127">
                  <c:v>50</c:v>
                </c:pt>
                <c:pt idx="128">
                  <c:v>50</c:v>
                </c:pt>
                <c:pt idx="129">
                  <c:v>50</c:v>
                </c:pt>
                <c:pt idx="130">
                  <c:v>50</c:v>
                </c:pt>
                <c:pt idx="131">
                  <c:v>50</c:v>
                </c:pt>
                <c:pt idx="132">
                  <c:v>50</c:v>
                </c:pt>
                <c:pt idx="133">
                  <c:v>50</c:v>
                </c:pt>
                <c:pt idx="134">
                  <c:v>50</c:v>
                </c:pt>
                <c:pt idx="135">
                  <c:v>50</c:v>
                </c:pt>
                <c:pt idx="136">
                  <c:v>50</c:v>
                </c:pt>
                <c:pt idx="137">
                  <c:v>50</c:v>
                </c:pt>
                <c:pt idx="138">
                  <c:v>50</c:v>
                </c:pt>
                <c:pt idx="139">
                  <c:v>50</c:v>
                </c:pt>
                <c:pt idx="140">
                  <c:v>50</c:v>
                </c:pt>
                <c:pt idx="141">
                  <c:v>50</c:v>
                </c:pt>
                <c:pt idx="142">
                  <c:v>50</c:v>
                </c:pt>
                <c:pt idx="143">
                  <c:v>50</c:v>
                </c:pt>
                <c:pt idx="144">
                  <c:v>50</c:v>
                </c:pt>
                <c:pt idx="145">
                  <c:v>50</c:v>
                </c:pt>
                <c:pt idx="146">
                  <c:v>50</c:v>
                </c:pt>
                <c:pt idx="147">
                  <c:v>50</c:v>
                </c:pt>
                <c:pt idx="148">
                  <c:v>50</c:v>
                </c:pt>
                <c:pt idx="149">
                  <c:v>50</c:v>
                </c:pt>
                <c:pt idx="150">
                  <c:v>50</c:v>
                </c:pt>
                <c:pt idx="151">
                  <c:v>50</c:v>
                </c:pt>
                <c:pt idx="152">
                  <c:v>50</c:v>
                </c:pt>
                <c:pt idx="153">
                  <c:v>50</c:v>
                </c:pt>
                <c:pt idx="154">
                  <c:v>50</c:v>
                </c:pt>
                <c:pt idx="155">
                  <c:v>50</c:v>
                </c:pt>
                <c:pt idx="156">
                  <c:v>50</c:v>
                </c:pt>
                <c:pt idx="157">
                  <c:v>50</c:v>
                </c:pt>
                <c:pt idx="158">
                  <c:v>50</c:v>
                </c:pt>
                <c:pt idx="159">
                  <c:v>50</c:v>
                </c:pt>
                <c:pt idx="160">
                  <c:v>50</c:v>
                </c:pt>
                <c:pt idx="161">
                  <c:v>50</c:v>
                </c:pt>
                <c:pt idx="162">
                  <c:v>50</c:v>
                </c:pt>
                <c:pt idx="163">
                  <c:v>50</c:v>
                </c:pt>
                <c:pt idx="164">
                  <c:v>50</c:v>
                </c:pt>
                <c:pt idx="165">
                  <c:v>50</c:v>
                </c:pt>
                <c:pt idx="166">
                  <c:v>50</c:v>
                </c:pt>
                <c:pt idx="167">
                  <c:v>50</c:v>
                </c:pt>
                <c:pt idx="168">
                  <c:v>50</c:v>
                </c:pt>
                <c:pt idx="169">
                  <c:v>50</c:v>
                </c:pt>
                <c:pt idx="170">
                  <c:v>50</c:v>
                </c:pt>
                <c:pt idx="171">
                  <c:v>50</c:v>
                </c:pt>
                <c:pt idx="172">
                  <c:v>50</c:v>
                </c:pt>
                <c:pt idx="173">
                  <c:v>50</c:v>
                </c:pt>
                <c:pt idx="174">
                  <c:v>50</c:v>
                </c:pt>
                <c:pt idx="175">
                  <c:v>50</c:v>
                </c:pt>
                <c:pt idx="176">
                  <c:v>50</c:v>
                </c:pt>
                <c:pt idx="177">
                  <c:v>50</c:v>
                </c:pt>
                <c:pt idx="178">
                  <c:v>50</c:v>
                </c:pt>
                <c:pt idx="179">
                  <c:v>50</c:v>
                </c:pt>
                <c:pt idx="180">
                  <c:v>50</c:v>
                </c:pt>
                <c:pt idx="181">
                  <c:v>50</c:v>
                </c:pt>
                <c:pt idx="182">
                  <c:v>50</c:v>
                </c:pt>
                <c:pt idx="183">
                  <c:v>50</c:v>
                </c:pt>
                <c:pt idx="184">
                  <c:v>50</c:v>
                </c:pt>
                <c:pt idx="185">
                  <c:v>50</c:v>
                </c:pt>
                <c:pt idx="186">
                  <c:v>50</c:v>
                </c:pt>
                <c:pt idx="187">
                  <c:v>50</c:v>
                </c:pt>
                <c:pt idx="188">
                  <c:v>50</c:v>
                </c:pt>
                <c:pt idx="189">
                  <c:v>50</c:v>
                </c:pt>
                <c:pt idx="190">
                  <c:v>50</c:v>
                </c:pt>
                <c:pt idx="191">
                  <c:v>50</c:v>
                </c:pt>
                <c:pt idx="192">
                  <c:v>50</c:v>
                </c:pt>
                <c:pt idx="193">
                  <c:v>50</c:v>
                </c:pt>
                <c:pt idx="194">
                  <c:v>50</c:v>
                </c:pt>
                <c:pt idx="195">
                  <c:v>50</c:v>
                </c:pt>
                <c:pt idx="196">
                  <c:v>50</c:v>
                </c:pt>
                <c:pt idx="197">
                  <c:v>50</c:v>
                </c:pt>
                <c:pt idx="198">
                  <c:v>50</c:v>
                </c:pt>
                <c:pt idx="199">
                  <c:v>50</c:v>
                </c:pt>
                <c:pt idx="200">
                  <c:v>50</c:v>
                </c:pt>
                <c:pt idx="201">
                  <c:v>50</c:v>
                </c:pt>
                <c:pt idx="202">
                  <c:v>50</c:v>
                </c:pt>
                <c:pt idx="203">
                  <c:v>50</c:v>
                </c:pt>
                <c:pt idx="204">
                  <c:v>50</c:v>
                </c:pt>
                <c:pt idx="205">
                  <c:v>50</c:v>
                </c:pt>
                <c:pt idx="206">
                  <c:v>50</c:v>
                </c:pt>
                <c:pt idx="207">
                  <c:v>50</c:v>
                </c:pt>
                <c:pt idx="208">
                  <c:v>50</c:v>
                </c:pt>
                <c:pt idx="209">
                  <c:v>50</c:v>
                </c:pt>
                <c:pt idx="210">
                  <c:v>50</c:v>
                </c:pt>
                <c:pt idx="211">
                  <c:v>50</c:v>
                </c:pt>
                <c:pt idx="212">
                  <c:v>50</c:v>
                </c:pt>
                <c:pt idx="213">
                  <c:v>50</c:v>
                </c:pt>
                <c:pt idx="214">
                  <c:v>50</c:v>
                </c:pt>
                <c:pt idx="215">
                  <c:v>50</c:v>
                </c:pt>
                <c:pt idx="216">
                  <c:v>50</c:v>
                </c:pt>
                <c:pt idx="217">
                  <c:v>50</c:v>
                </c:pt>
                <c:pt idx="218">
                  <c:v>50</c:v>
                </c:pt>
                <c:pt idx="219">
                  <c:v>50</c:v>
                </c:pt>
                <c:pt idx="220">
                  <c:v>50</c:v>
                </c:pt>
                <c:pt idx="221">
                  <c:v>50</c:v>
                </c:pt>
                <c:pt idx="222">
                  <c:v>50</c:v>
                </c:pt>
                <c:pt idx="223">
                  <c:v>50</c:v>
                </c:pt>
                <c:pt idx="224">
                  <c:v>50</c:v>
                </c:pt>
                <c:pt idx="225">
                  <c:v>50</c:v>
                </c:pt>
                <c:pt idx="226">
                  <c:v>50</c:v>
                </c:pt>
                <c:pt idx="227">
                  <c:v>50</c:v>
                </c:pt>
                <c:pt idx="228">
                  <c:v>50</c:v>
                </c:pt>
                <c:pt idx="229">
                  <c:v>50</c:v>
                </c:pt>
                <c:pt idx="230">
                  <c:v>50</c:v>
                </c:pt>
                <c:pt idx="231">
                  <c:v>50</c:v>
                </c:pt>
                <c:pt idx="232">
                  <c:v>50</c:v>
                </c:pt>
                <c:pt idx="233">
                  <c:v>50</c:v>
                </c:pt>
                <c:pt idx="234">
                  <c:v>50</c:v>
                </c:pt>
                <c:pt idx="235">
                  <c:v>50</c:v>
                </c:pt>
                <c:pt idx="236">
                  <c:v>50</c:v>
                </c:pt>
                <c:pt idx="237">
                  <c:v>50</c:v>
                </c:pt>
                <c:pt idx="238">
                  <c:v>50</c:v>
                </c:pt>
                <c:pt idx="239">
                  <c:v>50</c:v>
                </c:pt>
                <c:pt idx="240">
                  <c:v>50</c:v>
                </c:pt>
                <c:pt idx="241">
                  <c:v>50</c:v>
                </c:pt>
                <c:pt idx="242">
                  <c:v>50</c:v>
                </c:pt>
                <c:pt idx="243">
                  <c:v>50</c:v>
                </c:pt>
                <c:pt idx="244">
                  <c:v>50</c:v>
                </c:pt>
                <c:pt idx="245">
                  <c:v>50</c:v>
                </c:pt>
                <c:pt idx="246">
                  <c:v>50</c:v>
                </c:pt>
                <c:pt idx="247">
                  <c:v>50</c:v>
                </c:pt>
                <c:pt idx="248">
                  <c:v>50</c:v>
                </c:pt>
                <c:pt idx="249">
                  <c:v>50</c:v>
                </c:pt>
                <c:pt idx="250">
                  <c:v>50</c:v>
                </c:pt>
                <c:pt idx="251">
                  <c:v>50</c:v>
                </c:pt>
              </c:numCache>
            </c:numRef>
          </c:xVal>
          <c:yVal>
            <c:numRef>
              <c:f>v1_vs_Z!$B$3:$B$409</c:f>
              <c:numCache>
                <c:formatCode>General</c:formatCode>
                <c:ptCount val="407"/>
                <c:pt idx="0">
                  <c:v>0.65699099486501467</c:v>
                </c:pt>
                <c:pt idx="1">
                  <c:v>0.65941661816736818</c:v>
                </c:pt>
                <c:pt idx="2">
                  <c:v>0.67559427182343812</c:v>
                </c:pt>
                <c:pt idx="3">
                  <c:v>0.72283531197950224</c:v>
                </c:pt>
                <c:pt idx="4">
                  <c:v>0.71837328368139797</c:v>
                </c:pt>
                <c:pt idx="5">
                  <c:v>0.65897042151072671</c:v>
                </c:pt>
                <c:pt idx="6">
                  <c:v>0.7145695621274033</c:v>
                </c:pt>
                <c:pt idx="7">
                  <c:v>0.68210177967575014</c:v>
                </c:pt>
                <c:pt idx="8">
                  <c:v>0.66867334684197188</c:v>
                </c:pt>
                <c:pt idx="9">
                  <c:v>0.71400508755237158</c:v>
                </c:pt>
                <c:pt idx="10">
                  <c:v>0.65968953396966634</c:v>
                </c:pt>
                <c:pt idx="11">
                  <c:v>0.71902714574381432</c:v>
                </c:pt>
                <c:pt idx="12">
                  <c:v>0.71941506768492314</c:v>
                </c:pt>
                <c:pt idx="13">
                  <c:v>0.71856903487096768</c:v>
                </c:pt>
                <c:pt idx="14">
                  <c:v>0.71808265088401724</c:v>
                </c:pt>
                <c:pt idx="16">
                  <c:v>0.68428387146033232</c:v>
                </c:pt>
                <c:pt idx="17">
                  <c:v>0.69423193333329347</c:v>
                </c:pt>
                <c:pt idx="18">
                  <c:v>0.68162039595570445</c:v>
                </c:pt>
                <c:pt idx="19">
                  <c:v>0.66356974108779765</c:v>
                </c:pt>
                <c:pt idx="20">
                  <c:v>0.64749968576771622</c:v>
                </c:pt>
                <c:pt idx="21">
                  <c:v>0.66042605476523764</c:v>
                </c:pt>
                <c:pt idx="22">
                  <c:v>0.68072565683819475</c:v>
                </c:pt>
                <c:pt idx="23">
                  <c:v>0.65668264507255147</c:v>
                </c:pt>
                <c:pt idx="24">
                  <c:v>0.65048626493876094</c:v>
                </c:pt>
                <c:pt idx="25">
                  <c:v>0.64685502172713705</c:v>
                </c:pt>
                <c:pt idx="26">
                  <c:v>0.67761191038537338</c:v>
                </c:pt>
                <c:pt idx="27">
                  <c:v>0.65954366198576442</c:v>
                </c:pt>
                <c:pt idx="28">
                  <c:v>0.70523196493866003</c:v>
                </c:pt>
                <c:pt idx="29">
                  <c:v>0.69638612239391307</c:v>
                </c:pt>
                <c:pt idx="30">
                  <c:v>0.6773760335971849</c:v>
                </c:pt>
                <c:pt idx="31">
                  <c:v>0.67196444844068848</c:v>
                </c:pt>
                <c:pt idx="32">
                  <c:v>0.74550960871041205</c:v>
                </c:pt>
                <c:pt idx="33">
                  <c:v>0.70823780439704176</c:v>
                </c:pt>
                <c:pt idx="34">
                  <c:v>0.67987641397634968</c:v>
                </c:pt>
                <c:pt idx="35">
                  <c:v>0.6765697559917071</c:v>
                </c:pt>
                <c:pt idx="36">
                  <c:v>0.75821954640215239</c:v>
                </c:pt>
                <c:pt idx="38">
                  <c:v>0.70023317959441611</c:v>
                </c:pt>
                <c:pt idx="39">
                  <c:v>0.65640318571109391</c:v>
                </c:pt>
                <c:pt idx="40">
                  <c:v>0.71382532487055916</c:v>
                </c:pt>
                <c:pt idx="41">
                  <c:v>0.61243114720866099</c:v>
                </c:pt>
                <c:pt idx="42">
                  <c:v>0.65089178041157192</c:v>
                </c:pt>
                <c:pt idx="43">
                  <c:v>0.65429338173571572</c:v>
                </c:pt>
                <c:pt idx="44">
                  <c:v>0.70988980615802422</c:v>
                </c:pt>
                <c:pt idx="45">
                  <c:v>0.63659453577016067</c:v>
                </c:pt>
                <c:pt idx="46">
                  <c:v>0.71339616616040824</c:v>
                </c:pt>
                <c:pt idx="47">
                  <c:v>0.70530258599222917</c:v>
                </c:pt>
                <c:pt idx="48">
                  <c:v>0.67674087623689383</c:v>
                </c:pt>
                <c:pt idx="49">
                  <c:v>0.70462477203402185</c:v>
                </c:pt>
                <c:pt idx="50">
                  <c:v>0.69095422751134661</c:v>
                </c:pt>
                <c:pt idx="51">
                  <c:v>0.70249928820933716</c:v>
                </c:pt>
                <c:pt idx="52">
                  <c:v>0.7037162050179111</c:v>
                </c:pt>
                <c:pt idx="53">
                  <c:v>0.69656755183136043</c:v>
                </c:pt>
                <c:pt idx="54">
                  <c:v>0.70299659870544995</c:v>
                </c:pt>
                <c:pt idx="55">
                  <c:v>0.67749715117332354</c:v>
                </c:pt>
                <c:pt idx="56">
                  <c:v>0.68524904643634077</c:v>
                </c:pt>
                <c:pt idx="57">
                  <c:v>0.69402068748948786</c:v>
                </c:pt>
                <c:pt idx="58">
                  <c:v>0.74984323509293604</c:v>
                </c:pt>
                <c:pt idx="59">
                  <c:v>0.70798001285883838</c:v>
                </c:pt>
                <c:pt idx="60">
                  <c:v>0.70740467350633451</c:v>
                </c:pt>
                <c:pt idx="61">
                  <c:v>0.695388600012249</c:v>
                </c:pt>
                <c:pt idx="62">
                  <c:v>0.69738105204458956</c:v>
                </c:pt>
                <c:pt idx="63">
                  <c:v>0.69656168732079304</c:v>
                </c:pt>
                <c:pt idx="64">
                  <c:v>0.62150984168877743</c:v>
                </c:pt>
                <c:pt idx="65">
                  <c:v>0.6919524906732929</c:v>
                </c:pt>
                <c:pt idx="66">
                  <c:v>0.71291046122204982</c:v>
                </c:pt>
                <c:pt idx="67">
                  <c:v>0.70297437529698414</c:v>
                </c:pt>
                <c:pt idx="68">
                  <c:v>0.66849518918410433</c:v>
                </c:pt>
                <c:pt idx="69">
                  <c:v>0.72443157002424952</c:v>
                </c:pt>
                <c:pt idx="70">
                  <c:v>0.69790620353297483</c:v>
                </c:pt>
                <c:pt idx="71">
                  <c:v>0.68896572630717767</c:v>
                </c:pt>
                <c:pt idx="72">
                  <c:v>0.69464553565751841</c:v>
                </c:pt>
                <c:pt idx="73">
                  <c:v>0.70763332768677167</c:v>
                </c:pt>
                <c:pt idx="74">
                  <c:v>0.68085979980096201</c:v>
                </c:pt>
                <c:pt idx="75">
                  <c:v>0.72042722047716068</c:v>
                </c:pt>
                <c:pt idx="76">
                  <c:v>0.70259762679179849</c:v>
                </c:pt>
                <c:pt idx="77">
                  <c:v>0.75063401804417795</c:v>
                </c:pt>
                <c:pt idx="78">
                  <c:v>0.68957649964984646</c:v>
                </c:pt>
                <c:pt idx="80">
                  <c:v>0.71255642997885138</c:v>
                </c:pt>
                <c:pt idx="81">
                  <c:v>0.69432335796645428</c:v>
                </c:pt>
                <c:pt idx="83">
                  <c:v>0.70649320510078517</c:v>
                </c:pt>
                <c:pt idx="84">
                  <c:v>0.69246177711730117</c:v>
                </c:pt>
                <c:pt idx="85">
                  <c:v>0.63903540679998927</c:v>
                </c:pt>
                <c:pt idx="86">
                  <c:v>0.62634127242093574</c:v>
                </c:pt>
                <c:pt idx="87">
                  <c:v>0.76213685426608346</c:v>
                </c:pt>
                <c:pt idx="88">
                  <c:v>0.71098739560947466</c:v>
                </c:pt>
                <c:pt idx="89">
                  <c:v>0.65020946003998126</c:v>
                </c:pt>
                <c:pt idx="90">
                  <c:v>0.68040718304854153</c:v>
                </c:pt>
                <c:pt idx="91">
                  <c:v>0.68358364889858869</c:v>
                </c:pt>
                <c:pt idx="92">
                  <c:v>0.68044360474574939</c:v>
                </c:pt>
                <c:pt idx="93">
                  <c:v>0.70682519813058842</c:v>
                </c:pt>
                <c:pt idx="94">
                  <c:v>0.67299246627730291</c:v>
                </c:pt>
                <c:pt idx="95">
                  <c:v>0.66459720333920047</c:v>
                </c:pt>
                <c:pt idx="96">
                  <c:v>0.69154833329766607</c:v>
                </c:pt>
                <c:pt idx="97">
                  <c:v>0.65643658255548276</c:v>
                </c:pt>
                <c:pt idx="98">
                  <c:v>0.63396902525499521</c:v>
                </c:pt>
                <c:pt idx="99">
                  <c:v>0.63998638348725567</c:v>
                </c:pt>
                <c:pt idx="100">
                  <c:v>0.65814976042143636</c:v>
                </c:pt>
                <c:pt idx="101">
                  <c:v>0.69160086696601164</c:v>
                </c:pt>
                <c:pt idx="102">
                  <c:v>0.6739429491110478</c:v>
                </c:pt>
                <c:pt idx="103">
                  <c:v>0.6521606753032797</c:v>
                </c:pt>
                <c:pt idx="104">
                  <c:v>0.70146213408257563</c:v>
                </c:pt>
                <c:pt idx="105">
                  <c:v>0.63873681061457499</c:v>
                </c:pt>
                <c:pt idx="106">
                  <c:v>0.66980377755259968</c:v>
                </c:pt>
                <c:pt idx="107">
                  <c:v>0.6315527851695496</c:v>
                </c:pt>
                <c:pt idx="108">
                  <c:v>0.61969733753331979</c:v>
                </c:pt>
                <c:pt idx="109">
                  <c:v>0.64170363564476129</c:v>
                </c:pt>
                <c:pt idx="110">
                  <c:v>0.659225126464421</c:v>
                </c:pt>
                <c:pt idx="111">
                  <c:v>0.6995933923573614</c:v>
                </c:pt>
                <c:pt idx="112">
                  <c:v>0.65863219358021508</c:v>
                </c:pt>
                <c:pt idx="113">
                  <c:v>0.75273419187588753</c:v>
                </c:pt>
                <c:pt idx="114">
                  <c:v>0.74814870019741764</c:v>
                </c:pt>
                <c:pt idx="115">
                  <c:v>0.65767516718731089</c:v>
                </c:pt>
                <c:pt idx="116">
                  <c:v>0.70337859440430128</c:v>
                </c:pt>
                <c:pt idx="117">
                  <c:v>0.66582319470623119</c:v>
                </c:pt>
                <c:pt idx="118">
                  <c:v>0.64944756751974486</c:v>
                </c:pt>
                <c:pt idx="119">
                  <c:v>0.67443081465856258</c:v>
                </c:pt>
                <c:pt idx="120">
                  <c:v>0.65658899809854421</c:v>
                </c:pt>
                <c:pt idx="121">
                  <c:v>0.71927740601581547</c:v>
                </c:pt>
                <c:pt idx="122">
                  <c:v>0.65968953396966634</c:v>
                </c:pt>
                <c:pt idx="123">
                  <c:v>0.71838013589900829</c:v>
                </c:pt>
                <c:pt idx="124">
                  <c:v>0.70450279021422058</c:v>
                </c:pt>
                <c:pt idx="125">
                  <c:v>0.64283060938073877</c:v>
                </c:pt>
                <c:pt idx="126">
                  <c:v>0.65548264274708767</c:v>
                </c:pt>
                <c:pt idx="127">
                  <c:v>0.64559001593191079</c:v>
                </c:pt>
                <c:pt idx="128">
                  <c:v>0.67281492593633718</c:v>
                </c:pt>
                <c:pt idx="129">
                  <c:v>0.6363431025960461</c:v>
                </c:pt>
                <c:pt idx="130">
                  <c:v>0.6543433226730736</c:v>
                </c:pt>
                <c:pt idx="131">
                  <c:v>0.70600731496735625</c:v>
                </c:pt>
                <c:pt idx="133">
                  <c:v>0.63804195870987723</c:v>
                </c:pt>
                <c:pt idx="134">
                  <c:v>0.7179210373191186</c:v>
                </c:pt>
                <c:pt idx="135">
                  <c:v>0.65358340556692318</c:v>
                </c:pt>
                <c:pt idx="136">
                  <c:v>0.71909906316287731</c:v>
                </c:pt>
                <c:pt idx="137">
                  <c:v>0.71855094748574411</c:v>
                </c:pt>
                <c:pt idx="138">
                  <c:v>0.71115098458845916</c:v>
                </c:pt>
                <c:pt idx="139">
                  <c:v>0.66161673560548373</c:v>
                </c:pt>
                <c:pt idx="140">
                  <c:v>0.72605270594014049</c:v>
                </c:pt>
                <c:pt idx="141">
                  <c:v>0.72544415493831826</c:v>
                </c:pt>
                <c:pt idx="142">
                  <c:v>0.70697532960111298</c:v>
                </c:pt>
                <c:pt idx="143">
                  <c:v>0.6210360509666244</c:v>
                </c:pt>
                <c:pt idx="144">
                  <c:v>0.70559099644876333</c:v>
                </c:pt>
                <c:pt idx="145">
                  <c:v>0.62093289731232881</c:v>
                </c:pt>
                <c:pt idx="146">
                  <c:v>0.63045118315823723</c:v>
                </c:pt>
                <c:pt idx="147">
                  <c:v>0.65570271622258947</c:v>
                </c:pt>
                <c:pt idx="148">
                  <c:v>0.6516723776339336</c:v>
                </c:pt>
                <c:pt idx="149">
                  <c:v>0.6550296556045262</c:v>
                </c:pt>
                <c:pt idx="150">
                  <c:v>0.65566117079509645</c:v>
                </c:pt>
                <c:pt idx="151">
                  <c:v>0.63786861612384393</c:v>
                </c:pt>
                <c:pt idx="152">
                  <c:v>0.70609540608924704</c:v>
                </c:pt>
                <c:pt idx="153">
                  <c:v>0.70519486419286015</c:v>
                </c:pt>
                <c:pt idx="154">
                  <c:v>0.70820706201533079</c:v>
                </c:pt>
                <c:pt idx="155">
                  <c:v>0.62804154836364112</c:v>
                </c:pt>
                <c:pt idx="156">
                  <c:v>0.67660574556708364</c:v>
                </c:pt>
                <c:pt idx="157">
                  <c:v>0.72710066311268406</c:v>
                </c:pt>
                <c:pt idx="158">
                  <c:v>0.65564987389579299</c:v>
                </c:pt>
                <c:pt idx="160">
                  <c:v>0.70671821711150151</c:v>
                </c:pt>
                <c:pt idx="161">
                  <c:v>0.67403369469561658</c:v>
                </c:pt>
                <c:pt idx="162">
                  <c:v>0.68377174535857566</c:v>
                </c:pt>
                <c:pt idx="163">
                  <c:v>0.65154798827821525</c:v>
                </c:pt>
                <c:pt idx="164">
                  <c:v>0.70864152965083738</c:v>
                </c:pt>
                <c:pt idx="165">
                  <c:v>0.66978420860681176</c:v>
                </c:pt>
                <c:pt idx="166">
                  <c:v>0.62211586169130217</c:v>
                </c:pt>
                <c:pt idx="167">
                  <c:v>0.65350266051616401</c:v>
                </c:pt>
                <c:pt idx="168">
                  <c:v>0.67007447101405126</c:v>
                </c:pt>
                <c:pt idx="169">
                  <c:v>0.68827852913206256</c:v>
                </c:pt>
                <c:pt idx="170">
                  <c:v>0.64847337971696983</c:v>
                </c:pt>
                <c:pt idx="171">
                  <c:v>0.7499868230043012</c:v>
                </c:pt>
                <c:pt idx="172">
                  <c:v>0.68344339449849334</c:v>
                </c:pt>
                <c:pt idx="173">
                  <c:v>0.68093992753481924</c:v>
                </c:pt>
                <c:pt idx="174">
                  <c:v>0.71729180620108512</c:v>
                </c:pt>
                <c:pt idx="175">
                  <c:v>0.69696874608585857</c:v>
                </c:pt>
                <c:pt idx="176">
                  <c:v>0.70757554682476054</c:v>
                </c:pt>
                <c:pt idx="177">
                  <c:v>0.65031514469357421</c:v>
                </c:pt>
                <c:pt idx="178">
                  <c:v>0.63260333507308075</c:v>
                </c:pt>
                <c:pt idx="179">
                  <c:v>0.70163837805804763</c:v>
                </c:pt>
                <c:pt idx="180">
                  <c:v>0.67508726945196673</c:v>
                </c:pt>
                <c:pt idx="181">
                  <c:v>0.70924199380124564</c:v>
                </c:pt>
                <c:pt idx="182">
                  <c:v>0.68597285050373424</c:v>
                </c:pt>
                <c:pt idx="183">
                  <c:v>0.64012145242537566</c:v>
                </c:pt>
                <c:pt idx="184">
                  <c:v>0.635606273142024</c:v>
                </c:pt>
                <c:pt idx="185">
                  <c:v>0.61818571363581309</c:v>
                </c:pt>
                <c:pt idx="186">
                  <c:v>0.68181491251147053</c:v>
                </c:pt>
                <c:pt idx="187">
                  <c:v>0.64465064480239886</c:v>
                </c:pt>
                <c:pt idx="188">
                  <c:v>0.67470156985170449</c:v>
                </c:pt>
                <c:pt idx="189">
                  <c:v>0.64881055820874833</c:v>
                </c:pt>
                <c:pt idx="190">
                  <c:v>0.70310882691820231</c:v>
                </c:pt>
                <c:pt idx="191">
                  <c:v>0.65295973030100607</c:v>
                </c:pt>
                <c:pt idx="192">
                  <c:v>0.70332945597891572</c:v>
                </c:pt>
                <c:pt idx="193">
                  <c:v>0.6552408397166416</c:v>
                </c:pt>
                <c:pt idx="194">
                  <c:v>0.65645590457450997</c:v>
                </c:pt>
                <c:pt idx="195">
                  <c:v>0.68855206225126253</c:v>
                </c:pt>
                <c:pt idx="196">
                  <c:v>0.70606256483006979</c:v>
                </c:pt>
                <c:pt idx="197">
                  <c:v>0.6520723989863183</c:v>
                </c:pt>
                <c:pt idx="198">
                  <c:v>0.62725286428986538</c:v>
                </c:pt>
                <c:pt idx="199">
                  <c:v>0.73994227449958438</c:v>
                </c:pt>
                <c:pt idx="200">
                  <c:v>0.68448178325905851</c:v>
                </c:pt>
                <c:pt idx="201">
                  <c:v>0.65117840064909072</c:v>
                </c:pt>
                <c:pt idx="202">
                  <c:v>0.64074772042228034</c:v>
                </c:pt>
                <c:pt idx="203">
                  <c:v>0.63852019411372352</c:v>
                </c:pt>
                <c:pt idx="204">
                  <c:v>0.65863219358021508</c:v>
                </c:pt>
                <c:pt idx="205">
                  <c:v>0.65362939567610934</c:v>
                </c:pt>
                <c:pt idx="206">
                  <c:v>0.65891424567266033</c:v>
                </c:pt>
                <c:pt idx="207">
                  <c:v>0.7196248319681644</c:v>
                </c:pt>
                <c:pt idx="208">
                  <c:v>0.6768376097954103</c:v>
                </c:pt>
                <c:pt idx="209">
                  <c:v>0.71024562762023791</c:v>
                </c:pt>
                <c:pt idx="210">
                  <c:v>0.65311412125815338</c:v>
                </c:pt>
                <c:pt idx="211">
                  <c:v>0.71738786071100957</c:v>
                </c:pt>
                <c:pt idx="212">
                  <c:v>0.713205970822955</c:v>
                </c:pt>
                <c:pt idx="213">
                  <c:v>0.65412689136729263</c:v>
                </c:pt>
                <c:pt idx="214">
                  <c:v>0.6818864595403924</c:v>
                </c:pt>
                <c:pt idx="215">
                  <c:v>0.71827877246372807</c:v>
                </c:pt>
                <c:pt idx="216">
                  <c:v>0.64720096611892153</c:v>
                </c:pt>
                <c:pt idx="217">
                  <c:v>0.71856903487096768</c:v>
                </c:pt>
                <c:pt idx="218">
                  <c:v>0.6623651706172603</c:v>
                </c:pt>
                <c:pt idx="219">
                  <c:v>0.69982408368357463</c:v>
                </c:pt>
                <c:pt idx="221">
                  <c:v>0.70998789781372462</c:v>
                </c:pt>
                <c:pt idx="222">
                  <c:v>0.66851982012848721</c:v>
                </c:pt>
                <c:pt idx="223">
                  <c:v>0.7035239725346818</c:v>
                </c:pt>
                <c:pt idx="224">
                  <c:v>0.64857233561633287</c:v>
                </c:pt>
                <c:pt idx="225">
                  <c:v>0.66042605476523764</c:v>
                </c:pt>
                <c:pt idx="226">
                  <c:v>0.66361918817163401</c:v>
                </c:pt>
                <c:pt idx="227">
                  <c:v>0.74987681713239551</c:v>
                </c:pt>
                <c:pt idx="228">
                  <c:v>0.65288194837137581</c:v>
                </c:pt>
                <c:pt idx="229">
                  <c:v>0.65068893007763118</c:v>
                </c:pt>
                <c:pt idx="230">
                  <c:v>0.71577635493878711</c:v>
                </c:pt>
                <c:pt idx="231">
                  <c:v>0.6316124797139564</c:v>
                </c:pt>
                <c:pt idx="232">
                  <c:v>0.63338288285670941</c:v>
                </c:pt>
                <c:pt idx="233">
                  <c:v>0.66478134897101582</c:v>
                </c:pt>
                <c:pt idx="234">
                  <c:v>0.63038500678636122</c:v>
                </c:pt>
                <c:pt idx="235">
                  <c:v>0.75309587784866872</c:v>
                </c:pt>
                <c:pt idx="236">
                  <c:v>0.64468651091439499</c:v>
                </c:pt>
                <c:pt idx="237">
                  <c:v>0.67939490679292369</c:v>
                </c:pt>
                <c:pt idx="238">
                  <c:v>0.64276103776590277</c:v>
                </c:pt>
                <c:pt idx="239">
                  <c:v>0.63539150859187798</c:v>
                </c:pt>
                <c:pt idx="240">
                  <c:v>0.7067430949826452</c:v>
                </c:pt>
                <c:pt idx="241">
                  <c:v>0.71093788679394809</c:v>
                </c:pt>
                <c:pt idx="242">
                  <c:v>0.63455559977511244</c:v>
                </c:pt>
                <c:pt idx="243">
                  <c:v>0.63626538239810593</c:v>
                </c:pt>
                <c:pt idx="244">
                  <c:v>0.63535700057706579</c:v>
                </c:pt>
                <c:pt idx="245">
                  <c:v>0.70013397676829237</c:v>
                </c:pt>
                <c:pt idx="246">
                  <c:v>0.67168844605388112</c:v>
                </c:pt>
                <c:pt idx="247">
                  <c:v>0.68463333455845732</c:v>
                </c:pt>
                <c:pt idx="248">
                  <c:v>0.67215254490067555</c:v>
                </c:pt>
                <c:pt idx="249">
                  <c:v>0.68062460206136544</c:v>
                </c:pt>
                <c:pt idx="250">
                  <c:v>0.64896667765322069</c:v>
                </c:pt>
                <c:pt idx="251">
                  <c:v>0.76080523997714988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6-662D-40B2-AF6F-30DABB71F25B}"/>
            </c:ext>
          </c:extLst>
        </c:ser>
        <c:ser>
          <c:idx val="6"/>
          <c:order val="5"/>
          <c:spPr>
            <a:ln w="25400" cap="rnd">
              <a:noFill/>
              <a:round/>
            </a:ln>
            <a:effectLst/>
          </c:spPr>
          <c:xVal>
            <c:numRef>
              <c:f>v1_vs_Z!$P$3:$P$409</c:f>
              <c:numCache>
                <c:formatCode>General</c:formatCode>
                <c:ptCount val="407"/>
                <c:pt idx="0">
                  <c:v>1000</c:v>
                </c:pt>
                <c:pt idx="1">
                  <c:v>1000</c:v>
                </c:pt>
                <c:pt idx="2">
                  <c:v>1000</c:v>
                </c:pt>
                <c:pt idx="3">
                  <c:v>1000</c:v>
                </c:pt>
                <c:pt idx="4">
                  <c:v>1000</c:v>
                </c:pt>
                <c:pt idx="5">
                  <c:v>1000</c:v>
                </c:pt>
                <c:pt idx="6">
                  <c:v>1000</c:v>
                </c:pt>
                <c:pt idx="7">
                  <c:v>1000</c:v>
                </c:pt>
                <c:pt idx="8">
                  <c:v>1000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1000</c:v>
                </c:pt>
                <c:pt idx="13">
                  <c:v>1000</c:v>
                </c:pt>
                <c:pt idx="14">
                  <c:v>1000</c:v>
                </c:pt>
                <c:pt idx="15">
                  <c:v>1000</c:v>
                </c:pt>
                <c:pt idx="16">
                  <c:v>1000</c:v>
                </c:pt>
                <c:pt idx="17">
                  <c:v>1000</c:v>
                </c:pt>
                <c:pt idx="18">
                  <c:v>1000</c:v>
                </c:pt>
                <c:pt idx="19">
                  <c:v>1000</c:v>
                </c:pt>
                <c:pt idx="20">
                  <c:v>1000</c:v>
                </c:pt>
                <c:pt idx="21">
                  <c:v>1000</c:v>
                </c:pt>
                <c:pt idx="22">
                  <c:v>1000</c:v>
                </c:pt>
                <c:pt idx="23">
                  <c:v>1000</c:v>
                </c:pt>
                <c:pt idx="24">
                  <c:v>1000</c:v>
                </c:pt>
                <c:pt idx="25">
                  <c:v>1000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1000</c:v>
                </c:pt>
                <c:pt idx="30">
                  <c:v>1000</c:v>
                </c:pt>
                <c:pt idx="31">
                  <c:v>1000</c:v>
                </c:pt>
                <c:pt idx="32">
                  <c:v>1000</c:v>
                </c:pt>
                <c:pt idx="33">
                  <c:v>1000</c:v>
                </c:pt>
                <c:pt idx="34">
                  <c:v>1000</c:v>
                </c:pt>
                <c:pt idx="35">
                  <c:v>1000</c:v>
                </c:pt>
                <c:pt idx="36">
                  <c:v>1000</c:v>
                </c:pt>
                <c:pt idx="37">
                  <c:v>1000</c:v>
                </c:pt>
                <c:pt idx="38">
                  <c:v>1000</c:v>
                </c:pt>
                <c:pt idx="39">
                  <c:v>1000</c:v>
                </c:pt>
                <c:pt idx="40">
                  <c:v>1000</c:v>
                </c:pt>
                <c:pt idx="41">
                  <c:v>1000</c:v>
                </c:pt>
                <c:pt idx="42">
                  <c:v>1000</c:v>
                </c:pt>
                <c:pt idx="43">
                  <c:v>1000</c:v>
                </c:pt>
                <c:pt idx="44">
                  <c:v>1000</c:v>
                </c:pt>
                <c:pt idx="45">
                  <c:v>1000</c:v>
                </c:pt>
                <c:pt idx="46">
                  <c:v>1000</c:v>
                </c:pt>
                <c:pt idx="47">
                  <c:v>1000</c:v>
                </c:pt>
                <c:pt idx="48">
                  <c:v>1000</c:v>
                </c:pt>
                <c:pt idx="49">
                  <c:v>1000</c:v>
                </c:pt>
                <c:pt idx="50">
                  <c:v>1000</c:v>
                </c:pt>
                <c:pt idx="51">
                  <c:v>1000</c:v>
                </c:pt>
                <c:pt idx="52">
                  <c:v>1000</c:v>
                </c:pt>
                <c:pt idx="53">
                  <c:v>1000</c:v>
                </c:pt>
                <c:pt idx="54">
                  <c:v>1000</c:v>
                </c:pt>
                <c:pt idx="55">
                  <c:v>1000</c:v>
                </c:pt>
                <c:pt idx="56">
                  <c:v>1000</c:v>
                </c:pt>
                <c:pt idx="57">
                  <c:v>1000</c:v>
                </c:pt>
                <c:pt idx="58">
                  <c:v>1000</c:v>
                </c:pt>
                <c:pt idx="59">
                  <c:v>1000</c:v>
                </c:pt>
                <c:pt idx="60">
                  <c:v>1000</c:v>
                </c:pt>
                <c:pt idx="61">
                  <c:v>1000</c:v>
                </c:pt>
                <c:pt idx="62">
                  <c:v>1000</c:v>
                </c:pt>
                <c:pt idx="63">
                  <c:v>1000</c:v>
                </c:pt>
                <c:pt idx="64">
                  <c:v>1000</c:v>
                </c:pt>
                <c:pt idx="65">
                  <c:v>1000</c:v>
                </c:pt>
                <c:pt idx="66">
                  <c:v>1000</c:v>
                </c:pt>
                <c:pt idx="67">
                  <c:v>1000</c:v>
                </c:pt>
                <c:pt idx="68">
                  <c:v>1000</c:v>
                </c:pt>
                <c:pt idx="69">
                  <c:v>1000</c:v>
                </c:pt>
                <c:pt idx="70">
                  <c:v>1000</c:v>
                </c:pt>
                <c:pt idx="71">
                  <c:v>1000</c:v>
                </c:pt>
                <c:pt idx="72">
                  <c:v>1000</c:v>
                </c:pt>
                <c:pt idx="73">
                  <c:v>1000</c:v>
                </c:pt>
                <c:pt idx="74">
                  <c:v>1000</c:v>
                </c:pt>
                <c:pt idx="75">
                  <c:v>1000</c:v>
                </c:pt>
                <c:pt idx="76">
                  <c:v>1000</c:v>
                </c:pt>
                <c:pt idx="77">
                  <c:v>1000</c:v>
                </c:pt>
                <c:pt idx="78">
                  <c:v>1000</c:v>
                </c:pt>
                <c:pt idx="79">
                  <c:v>1000</c:v>
                </c:pt>
                <c:pt idx="80">
                  <c:v>1000</c:v>
                </c:pt>
                <c:pt idx="81">
                  <c:v>1000</c:v>
                </c:pt>
                <c:pt idx="82">
                  <c:v>1000</c:v>
                </c:pt>
                <c:pt idx="83">
                  <c:v>1000</c:v>
                </c:pt>
                <c:pt idx="84">
                  <c:v>1000</c:v>
                </c:pt>
                <c:pt idx="85">
                  <c:v>1000</c:v>
                </c:pt>
                <c:pt idx="86">
                  <c:v>1000</c:v>
                </c:pt>
                <c:pt idx="87">
                  <c:v>1000</c:v>
                </c:pt>
                <c:pt idx="88">
                  <c:v>1000</c:v>
                </c:pt>
                <c:pt idx="89">
                  <c:v>1000</c:v>
                </c:pt>
                <c:pt idx="90">
                  <c:v>1000</c:v>
                </c:pt>
                <c:pt idx="91">
                  <c:v>1000</c:v>
                </c:pt>
                <c:pt idx="92">
                  <c:v>1000</c:v>
                </c:pt>
                <c:pt idx="93">
                  <c:v>1000</c:v>
                </c:pt>
                <c:pt idx="94">
                  <c:v>1000</c:v>
                </c:pt>
                <c:pt idx="95">
                  <c:v>1000</c:v>
                </c:pt>
                <c:pt idx="96">
                  <c:v>1000</c:v>
                </c:pt>
                <c:pt idx="97">
                  <c:v>1000</c:v>
                </c:pt>
                <c:pt idx="98">
                  <c:v>1000</c:v>
                </c:pt>
                <c:pt idx="99">
                  <c:v>1000</c:v>
                </c:pt>
                <c:pt idx="100">
                  <c:v>1000</c:v>
                </c:pt>
                <c:pt idx="101">
                  <c:v>1000</c:v>
                </c:pt>
                <c:pt idx="102">
                  <c:v>1000</c:v>
                </c:pt>
                <c:pt idx="103">
                  <c:v>1000</c:v>
                </c:pt>
                <c:pt idx="104">
                  <c:v>1000</c:v>
                </c:pt>
                <c:pt idx="105">
                  <c:v>1000</c:v>
                </c:pt>
                <c:pt idx="106">
                  <c:v>1000</c:v>
                </c:pt>
                <c:pt idx="107">
                  <c:v>1000</c:v>
                </c:pt>
                <c:pt idx="108">
                  <c:v>1000</c:v>
                </c:pt>
                <c:pt idx="109">
                  <c:v>1000</c:v>
                </c:pt>
                <c:pt idx="110">
                  <c:v>1000</c:v>
                </c:pt>
                <c:pt idx="111">
                  <c:v>1000</c:v>
                </c:pt>
                <c:pt idx="112">
                  <c:v>1000</c:v>
                </c:pt>
                <c:pt idx="113">
                  <c:v>1000</c:v>
                </c:pt>
                <c:pt idx="114">
                  <c:v>1000</c:v>
                </c:pt>
                <c:pt idx="115">
                  <c:v>1000</c:v>
                </c:pt>
                <c:pt idx="116">
                  <c:v>1000</c:v>
                </c:pt>
                <c:pt idx="117">
                  <c:v>1000</c:v>
                </c:pt>
                <c:pt idx="118">
                  <c:v>1000</c:v>
                </c:pt>
                <c:pt idx="119">
                  <c:v>1000</c:v>
                </c:pt>
                <c:pt idx="120">
                  <c:v>1000</c:v>
                </c:pt>
                <c:pt idx="121">
                  <c:v>1000</c:v>
                </c:pt>
                <c:pt idx="122">
                  <c:v>1000</c:v>
                </c:pt>
                <c:pt idx="123">
                  <c:v>1000</c:v>
                </c:pt>
                <c:pt idx="124">
                  <c:v>1000</c:v>
                </c:pt>
                <c:pt idx="125">
                  <c:v>1000</c:v>
                </c:pt>
                <c:pt idx="126">
                  <c:v>1000</c:v>
                </c:pt>
                <c:pt idx="127">
                  <c:v>1000</c:v>
                </c:pt>
                <c:pt idx="128">
                  <c:v>1000</c:v>
                </c:pt>
                <c:pt idx="129">
                  <c:v>1000</c:v>
                </c:pt>
                <c:pt idx="130">
                  <c:v>1000</c:v>
                </c:pt>
                <c:pt idx="131">
                  <c:v>1000</c:v>
                </c:pt>
                <c:pt idx="132">
                  <c:v>1000</c:v>
                </c:pt>
                <c:pt idx="133">
                  <c:v>1000</c:v>
                </c:pt>
                <c:pt idx="134">
                  <c:v>1000</c:v>
                </c:pt>
                <c:pt idx="135">
                  <c:v>1000</c:v>
                </c:pt>
                <c:pt idx="136">
                  <c:v>1000</c:v>
                </c:pt>
                <c:pt idx="137">
                  <c:v>1000</c:v>
                </c:pt>
                <c:pt idx="138">
                  <c:v>1000</c:v>
                </c:pt>
                <c:pt idx="139">
                  <c:v>1000</c:v>
                </c:pt>
                <c:pt idx="140">
                  <c:v>1000</c:v>
                </c:pt>
                <c:pt idx="141">
                  <c:v>1000</c:v>
                </c:pt>
                <c:pt idx="142">
                  <c:v>1000</c:v>
                </c:pt>
                <c:pt idx="143">
                  <c:v>1000</c:v>
                </c:pt>
                <c:pt idx="144">
                  <c:v>1000</c:v>
                </c:pt>
                <c:pt idx="145">
                  <c:v>1000</c:v>
                </c:pt>
                <c:pt idx="146">
                  <c:v>1000</c:v>
                </c:pt>
                <c:pt idx="147">
                  <c:v>1000</c:v>
                </c:pt>
                <c:pt idx="148">
                  <c:v>1000</c:v>
                </c:pt>
                <c:pt idx="149">
                  <c:v>1000</c:v>
                </c:pt>
                <c:pt idx="150">
                  <c:v>1000</c:v>
                </c:pt>
                <c:pt idx="151">
                  <c:v>1000</c:v>
                </c:pt>
                <c:pt idx="152">
                  <c:v>1000</c:v>
                </c:pt>
                <c:pt idx="153">
                  <c:v>1000</c:v>
                </c:pt>
                <c:pt idx="154">
                  <c:v>1000</c:v>
                </c:pt>
                <c:pt idx="155">
                  <c:v>1000</c:v>
                </c:pt>
                <c:pt idx="156">
                  <c:v>1000</c:v>
                </c:pt>
                <c:pt idx="157">
                  <c:v>1000</c:v>
                </c:pt>
                <c:pt idx="158">
                  <c:v>1000</c:v>
                </c:pt>
                <c:pt idx="159">
                  <c:v>1000</c:v>
                </c:pt>
                <c:pt idx="160">
                  <c:v>1000</c:v>
                </c:pt>
                <c:pt idx="161">
                  <c:v>1000</c:v>
                </c:pt>
                <c:pt idx="162">
                  <c:v>1000</c:v>
                </c:pt>
                <c:pt idx="163">
                  <c:v>1000</c:v>
                </c:pt>
                <c:pt idx="164">
                  <c:v>1000</c:v>
                </c:pt>
                <c:pt idx="165">
                  <c:v>1000</c:v>
                </c:pt>
                <c:pt idx="166">
                  <c:v>1000</c:v>
                </c:pt>
                <c:pt idx="167">
                  <c:v>1000</c:v>
                </c:pt>
                <c:pt idx="168">
                  <c:v>1000</c:v>
                </c:pt>
                <c:pt idx="169">
                  <c:v>1000</c:v>
                </c:pt>
                <c:pt idx="170">
                  <c:v>1000</c:v>
                </c:pt>
                <c:pt idx="171">
                  <c:v>1000</c:v>
                </c:pt>
                <c:pt idx="172">
                  <c:v>1000</c:v>
                </c:pt>
                <c:pt idx="173">
                  <c:v>1000</c:v>
                </c:pt>
                <c:pt idx="174">
                  <c:v>1000</c:v>
                </c:pt>
                <c:pt idx="175">
                  <c:v>1000</c:v>
                </c:pt>
                <c:pt idx="176">
                  <c:v>1000</c:v>
                </c:pt>
                <c:pt idx="177">
                  <c:v>1000</c:v>
                </c:pt>
                <c:pt idx="178">
                  <c:v>1000</c:v>
                </c:pt>
                <c:pt idx="179">
                  <c:v>1000</c:v>
                </c:pt>
                <c:pt idx="180">
                  <c:v>1000</c:v>
                </c:pt>
                <c:pt idx="181">
                  <c:v>1000</c:v>
                </c:pt>
                <c:pt idx="182">
                  <c:v>1000</c:v>
                </c:pt>
                <c:pt idx="183">
                  <c:v>1000</c:v>
                </c:pt>
                <c:pt idx="184">
                  <c:v>1000</c:v>
                </c:pt>
                <c:pt idx="185">
                  <c:v>1000</c:v>
                </c:pt>
                <c:pt idx="186">
                  <c:v>1000</c:v>
                </c:pt>
                <c:pt idx="187">
                  <c:v>1000</c:v>
                </c:pt>
                <c:pt idx="188">
                  <c:v>1000</c:v>
                </c:pt>
                <c:pt idx="189">
                  <c:v>1000</c:v>
                </c:pt>
                <c:pt idx="190">
                  <c:v>1000</c:v>
                </c:pt>
                <c:pt idx="191">
                  <c:v>1000</c:v>
                </c:pt>
                <c:pt idx="192">
                  <c:v>1000</c:v>
                </c:pt>
                <c:pt idx="193">
                  <c:v>1000</c:v>
                </c:pt>
                <c:pt idx="194">
                  <c:v>1000</c:v>
                </c:pt>
                <c:pt idx="195">
                  <c:v>1000</c:v>
                </c:pt>
                <c:pt idx="196">
                  <c:v>1000</c:v>
                </c:pt>
                <c:pt idx="197">
                  <c:v>1000</c:v>
                </c:pt>
                <c:pt idx="198">
                  <c:v>1000</c:v>
                </c:pt>
                <c:pt idx="199">
                  <c:v>1000</c:v>
                </c:pt>
                <c:pt idx="200">
                  <c:v>1000</c:v>
                </c:pt>
                <c:pt idx="201">
                  <c:v>1000</c:v>
                </c:pt>
                <c:pt idx="202">
                  <c:v>1000</c:v>
                </c:pt>
                <c:pt idx="203">
                  <c:v>1000</c:v>
                </c:pt>
                <c:pt idx="204">
                  <c:v>1000</c:v>
                </c:pt>
                <c:pt idx="205">
                  <c:v>1000</c:v>
                </c:pt>
                <c:pt idx="206">
                  <c:v>1000</c:v>
                </c:pt>
                <c:pt idx="207">
                  <c:v>1000</c:v>
                </c:pt>
                <c:pt idx="208">
                  <c:v>1000</c:v>
                </c:pt>
                <c:pt idx="209">
                  <c:v>1000</c:v>
                </c:pt>
                <c:pt idx="210">
                  <c:v>1000</c:v>
                </c:pt>
                <c:pt idx="211">
                  <c:v>1000</c:v>
                </c:pt>
                <c:pt idx="212">
                  <c:v>1000</c:v>
                </c:pt>
                <c:pt idx="213">
                  <c:v>1000</c:v>
                </c:pt>
                <c:pt idx="214">
                  <c:v>1000</c:v>
                </c:pt>
                <c:pt idx="215">
                  <c:v>1000</c:v>
                </c:pt>
                <c:pt idx="216">
                  <c:v>1000</c:v>
                </c:pt>
                <c:pt idx="217">
                  <c:v>1000</c:v>
                </c:pt>
                <c:pt idx="218">
                  <c:v>1000</c:v>
                </c:pt>
                <c:pt idx="219">
                  <c:v>1000</c:v>
                </c:pt>
                <c:pt idx="220">
                  <c:v>1000</c:v>
                </c:pt>
                <c:pt idx="221">
                  <c:v>1000</c:v>
                </c:pt>
                <c:pt idx="222">
                  <c:v>1000</c:v>
                </c:pt>
                <c:pt idx="223">
                  <c:v>1000</c:v>
                </c:pt>
                <c:pt idx="224">
                  <c:v>1000</c:v>
                </c:pt>
                <c:pt idx="225">
                  <c:v>1000</c:v>
                </c:pt>
                <c:pt idx="226">
                  <c:v>1000</c:v>
                </c:pt>
                <c:pt idx="227">
                  <c:v>1000</c:v>
                </c:pt>
                <c:pt idx="228">
                  <c:v>1000</c:v>
                </c:pt>
                <c:pt idx="229">
                  <c:v>1000</c:v>
                </c:pt>
                <c:pt idx="230">
                  <c:v>1000</c:v>
                </c:pt>
                <c:pt idx="231">
                  <c:v>1000</c:v>
                </c:pt>
                <c:pt idx="232">
                  <c:v>1000</c:v>
                </c:pt>
                <c:pt idx="233">
                  <c:v>1000</c:v>
                </c:pt>
                <c:pt idx="234">
                  <c:v>1000</c:v>
                </c:pt>
                <c:pt idx="235">
                  <c:v>1000</c:v>
                </c:pt>
                <c:pt idx="236">
                  <c:v>1000</c:v>
                </c:pt>
                <c:pt idx="237">
                  <c:v>1000</c:v>
                </c:pt>
                <c:pt idx="238">
                  <c:v>1000</c:v>
                </c:pt>
                <c:pt idx="239">
                  <c:v>1000</c:v>
                </c:pt>
              </c:numCache>
            </c:numRef>
          </c:xVal>
          <c:yVal>
            <c:numRef>
              <c:f>v1_vs_Z!$Q$3:$Q$409</c:f>
              <c:numCache>
                <c:formatCode>General</c:formatCode>
                <c:ptCount val="407"/>
                <c:pt idx="0">
                  <c:v>0.50266405348050647</c:v>
                </c:pt>
                <c:pt idx="1">
                  <c:v>0.51269147144119698</c:v>
                </c:pt>
                <c:pt idx="2">
                  <c:v>0.60479740640065371</c:v>
                </c:pt>
                <c:pt idx="3">
                  <c:v>0.4870294843688191</c:v>
                </c:pt>
                <c:pt idx="4">
                  <c:v>0.48735357574227889</c:v>
                </c:pt>
                <c:pt idx="5">
                  <c:v>0.6002333973503674</c:v>
                </c:pt>
                <c:pt idx="6">
                  <c:v>0.49212046599235165</c:v>
                </c:pt>
                <c:pt idx="7">
                  <c:v>0.51288654358217467</c:v>
                </c:pt>
                <c:pt idx="8">
                  <c:v>0.46106785167229392</c:v>
                </c:pt>
                <c:pt idx="9">
                  <c:v>0.52865494699817828</c:v>
                </c:pt>
                <c:pt idx="10">
                  <c:v>0.54266260828094193</c:v>
                </c:pt>
                <c:pt idx="11">
                  <c:v>0.53846497681189065</c:v>
                </c:pt>
                <c:pt idx="12">
                  <c:v>0.49515781947857113</c:v>
                </c:pt>
                <c:pt idx="13">
                  <c:v>0.53003255139629801</c:v>
                </c:pt>
                <c:pt idx="14">
                  <c:v>0.51862058422234159</c:v>
                </c:pt>
                <c:pt idx="15">
                  <c:v>0.46495450975204983</c:v>
                </c:pt>
                <c:pt idx="16">
                  <c:v>0.57286304748387029</c:v>
                </c:pt>
                <c:pt idx="17">
                  <c:v>0.56907475885242131</c:v>
                </c:pt>
                <c:pt idx="18">
                  <c:v>0.58360775681864063</c:v>
                </c:pt>
                <c:pt idx="19">
                  <c:v>0.57364562012031783</c:v>
                </c:pt>
                <c:pt idx="20">
                  <c:v>0.4713081513665805</c:v>
                </c:pt>
                <c:pt idx="21">
                  <c:v>0.59254656728880295</c:v>
                </c:pt>
                <c:pt idx="22">
                  <c:v>0.51541303646628678</c:v>
                </c:pt>
                <c:pt idx="23">
                  <c:v>0.44531651706862641</c:v>
                </c:pt>
                <c:pt idx="24">
                  <c:v>0.50968890376239484</c:v>
                </c:pt>
                <c:pt idx="25">
                  <c:v>0.52297377955065349</c:v>
                </c:pt>
                <c:pt idx="26">
                  <c:v>0.61067994262155478</c:v>
                </c:pt>
                <c:pt idx="27">
                  <c:v>0.54685604199506077</c:v>
                </c:pt>
                <c:pt idx="28">
                  <c:v>0.52756951868969382</c:v>
                </c:pt>
                <c:pt idx="29">
                  <c:v>0.59020002228157364</c:v>
                </c:pt>
                <c:pt idx="30">
                  <c:v>0.61470719462570145</c:v>
                </c:pt>
                <c:pt idx="31">
                  <c:v>0.46937616552477457</c:v>
                </c:pt>
                <c:pt idx="32">
                  <c:v>0.6192410786111785</c:v>
                </c:pt>
                <c:pt idx="33">
                  <c:v>0.48235102476493386</c:v>
                </c:pt>
                <c:pt idx="34">
                  <c:v>0.49491962775200138</c:v>
                </c:pt>
                <c:pt idx="35">
                  <c:v>0.59113217080333424</c:v>
                </c:pt>
                <c:pt idx="36">
                  <c:v>0.53663710146557742</c:v>
                </c:pt>
                <c:pt idx="37">
                  <c:v>0.50876135425155355</c:v>
                </c:pt>
                <c:pt idx="38">
                  <c:v>0.50690644042494026</c:v>
                </c:pt>
                <c:pt idx="39">
                  <c:v>0.50089013163141294</c:v>
                </c:pt>
                <c:pt idx="40">
                  <c:v>0.57120907030880208</c:v>
                </c:pt>
                <c:pt idx="41">
                  <c:v>0.4694748127656867</c:v>
                </c:pt>
                <c:pt idx="42">
                  <c:v>0.56891635533541218</c:v>
                </c:pt>
                <c:pt idx="43">
                  <c:v>0.5987938760669943</c:v>
                </c:pt>
                <c:pt idx="44">
                  <c:v>0.52590350383503992</c:v>
                </c:pt>
                <c:pt idx="45">
                  <c:v>0.49704625361295374</c:v>
                </c:pt>
                <c:pt idx="46">
                  <c:v>0.50984425156074054</c:v>
                </c:pt>
                <c:pt idx="47">
                  <c:v>0.59873356420568569</c:v>
                </c:pt>
                <c:pt idx="48">
                  <c:v>0.56647443486685045</c:v>
                </c:pt>
                <c:pt idx="49">
                  <c:v>0.59203629313775175</c:v>
                </c:pt>
                <c:pt idx="50">
                  <c:v>0.50076475456865166</c:v>
                </c:pt>
                <c:pt idx="51">
                  <c:v>0.5940409680447486</c:v>
                </c:pt>
                <c:pt idx="52">
                  <c:v>0.48050021609571836</c:v>
                </c:pt>
                <c:pt idx="53">
                  <c:v>0.55919126832739141</c:v>
                </c:pt>
                <c:pt idx="54">
                  <c:v>0.49540169052063898</c:v>
                </c:pt>
                <c:pt idx="55">
                  <c:v>0.49845654494102593</c:v>
                </c:pt>
                <c:pt idx="56">
                  <c:v>0.46204364449901369</c:v>
                </c:pt>
                <c:pt idx="57">
                  <c:v>0.47058768081045682</c:v>
                </c:pt>
                <c:pt idx="58">
                  <c:v>0.50013104790307927</c:v>
                </c:pt>
                <c:pt idx="59">
                  <c:v>0.46250218749369165</c:v>
                </c:pt>
                <c:pt idx="60">
                  <c:v>0.64556661962133144</c:v>
                </c:pt>
                <c:pt idx="61">
                  <c:v>0.48460259556681751</c:v>
                </c:pt>
                <c:pt idx="62">
                  <c:v>0.47545124288735585</c:v>
                </c:pt>
                <c:pt idx="63">
                  <c:v>0.51177163839162843</c:v>
                </c:pt>
                <c:pt idx="64">
                  <c:v>0.56966812385845855</c:v>
                </c:pt>
                <c:pt idx="65">
                  <c:v>0.48568104819431135</c:v>
                </c:pt>
                <c:pt idx="66">
                  <c:v>0.50641959345031284</c:v>
                </c:pt>
                <c:pt idx="67">
                  <c:v>0.55937473491061473</c:v>
                </c:pt>
                <c:pt idx="68">
                  <c:v>0.48756744518291789</c:v>
                </c:pt>
                <c:pt idx="69">
                  <c:v>0.56516436493779065</c:v>
                </c:pt>
                <c:pt idx="70">
                  <c:v>0.51540865351628384</c:v>
                </c:pt>
                <c:pt idx="71">
                  <c:v>0.49692828435301434</c:v>
                </c:pt>
                <c:pt idx="72">
                  <c:v>0.52062241947159005</c:v>
                </c:pt>
                <c:pt idx="73">
                  <c:v>0.45443956576813993</c:v>
                </c:pt>
                <c:pt idx="74">
                  <c:v>0.56987048033887788</c:v>
                </c:pt>
                <c:pt idx="75">
                  <c:v>0.65046644906621232</c:v>
                </c:pt>
                <c:pt idx="76">
                  <c:v>0.53390133815174545</c:v>
                </c:pt>
                <c:pt idx="77">
                  <c:v>0.59433987288861378</c:v>
                </c:pt>
                <c:pt idx="78">
                  <c:v>0.49217201195365429</c:v>
                </c:pt>
                <c:pt idx="79">
                  <c:v>0.62795969214245861</c:v>
                </c:pt>
                <c:pt idx="80">
                  <c:v>0.5327626971263234</c:v>
                </c:pt>
                <c:pt idx="81">
                  <c:v>0.55566182067287895</c:v>
                </c:pt>
                <c:pt idx="82">
                  <c:v>0.61067037420957648</c:v>
                </c:pt>
                <c:pt idx="83">
                  <c:v>0.57956155318560787</c:v>
                </c:pt>
                <c:pt idx="84">
                  <c:v>0.52826060496129046</c:v>
                </c:pt>
                <c:pt idx="85">
                  <c:v>0.55774915431303063</c:v>
                </c:pt>
                <c:pt idx="86">
                  <c:v>0.45592341040506429</c:v>
                </c:pt>
                <c:pt idx="87">
                  <c:v>0.4625052740782008</c:v>
                </c:pt>
                <c:pt idx="88">
                  <c:v>0.57031593621523702</c:v>
                </c:pt>
                <c:pt idx="89">
                  <c:v>0.53812465000391274</c:v>
                </c:pt>
                <c:pt idx="90">
                  <c:v>0.49347686555489301</c:v>
                </c:pt>
                <c:pt idx="91">
                  <c:v>0.50869712242791765</c:v>
                </c:pt>
                <c:pt idx="92">
                  <c:v>0.50708660436273811</c:v>
                </c:pt>
                <c:pt idx="93">
                  <c:v>0.56883351140718685</c:v>
                </c:pt>
                <c:pt idx="94">
                  <c:v>0.58448589011149132</c:v>
                </c:pt>
                <c:pt idx="95">
                  <c:v>0.54929425856221148</c:v>
                </c:pt>
                <c:pt idx="96">
                  <c:v>0.46154537716170374</c:v>
                </c:pt>
                <c:pt idx="97">
                  <c:v>0.51007772081301195</c:v>
                </c:pt>
                <c:pt idx="98">
                  <c:v>0.48382283172227264</c:v>
                </c:pt>
                <c:pt idx="99">
                  <c:v>0.53508362348212679</c:v>
                </c:pt>
                <c:pt idx="100">
                  <c:v>0.44723442808507191</c:v>
                </c:pt>
                <c:pt idx="101">
                  <c:v>0.56516590823004531</c:v>
                </c:pt>
                <c:pt idx="102">
                  <c:v>0.51985095853937535</c:v>
                </c:pt>
                <c:pt idx="103">
                  <c:v>0.47662183006244691</c:v>
                </c:pt>
                <c:pt idx="104">
                  <c:v>0.47843257486473506</c:v>
                </c:pt>
                <c:pt idx="105">
                  <c:v>0.47097344214240922</c:v>
                </c:pt>
                <c:pt idx="106">
                  <c:v>0.52935418185287908</c:v>
                </c:pt>
                <c:pt idx="107">
                  <c:v>0.46460174400849952</c:v>
                </c:pt>
                <c:pt idx="108">
                  <c:v>0.52064495153850676</c:v>
                </c:pt>
                <c:pt idx="109">
                  <c:v>0.47652691758879145</c:v>
                </c:pt>
                <c:pt idx="110">
                  <c:v>0.58537161640223434</c:v>
                </c:pt>
                <c:pt idx="111">
                  <c:v>0.50644261937075097</c:v>
                </c:pt>
                <c:pt idx="112">
                  <c:v>0.50242061456026987</c:v>
                </c:pt>
                <c:pt idx="113">
                  <c:v>0.52503784034360623</c:v>
                </c:pt>
                <c:pt idx="114">
                  <c:v>0.54040971024772</c:v>
                </c:pt>
                <c:pt idx="115">
                  <c:v>0.60316676380447454</c:v>
                </c:pt>
                <c:pt idx="116">
                  <c:v>0.47457749254450826</c:v>
                </c:pt>
                <c:pt idx="117">
                  <c:v>0.46301060969403735</c:v>
                </c:pt>
                <c:pt idx="118">
                  <c:v>0.6182237403569657</c:v>
                </c:pt>
                <c:pt idx="119">
                  <c:v>0.56579390471427504</c:v>
                </c:pt>
                <c:pt idx="120">
                  <c:v>0.52346979368127244</c:v>
                </c:pt>
                <c:pt idx="121">
                  <c:v>0.59348396300422901</c:v>
                </c:pt>
                <c:pt idx="122">
                  <c:v>0.51847804574970946</c:v>
                </c:pt>
                <c:pt idx="123">
                  <c:v>0.47666914740297267</c:v>
                </c:pt>
                <c:pt idx="124">
                  <c:v>0.46965503843517481</c:v>
                </c:pt>
                <c:pt idx="125">
                  <c:v>0.4777349141681333</c:v>
                </c:pt>
                <c:pt idx="126">
                  <c:v>0.45355380861155109</c:v>
                </c:pt>
                <c:pt idx="127">
                  <c:v>0.61550841023258429</c:v>
                </c:pt>
                <c:pt idx="128">
                  <c:v>0.56769196899232621</c:v>
                </c:pt>
                <c:pt idx="129">
                  <c:v>0.51321807362430205</c:v>
                </c:pt>
                <c:pt idx="130">
                  <c:v>0.48921379849424795</c:v>
                </c:pt>
                <c:pt idx="131">
                  <c:v>0.58562804984325378</c:v>
                </c:pt>
                <c:pt idx="132">
                  <c:v>0.46505976228381157</c:v>
                </c:pt>
                <c:pt idx="133">
                  <c:v>0.52681873787369038</c:v>
                </c:pt>
                <c:pt idx="134">
                  <c:v>0.55479220635327364</c:v>
                </c:pt>
                <c:pt idx="135">
                  <c:v>0.55570824290389642</c:v>
                </c:pt>
                <c:pt idx="136">
                  <c:v>0.47413648134984221</c:v>
                </c:pt>
                <c:pt idx="137">
                  <c:v>0.47084303394689869</c:v>
                </c:pt>
                <c:pt idx="138">
                  <c:v>0.55589714187585593</c:v>
                </c:pt>
                <c:pt idx="139">
                  <c:v>0.48179960644237652</c:v>
                </c:pt>
                <c:pt idx="140">
                  <c:v>0.47782251143650273</c:v>
                </c:pt>
                <c:pt idx="141">
                  <c:v>0.48942865564192989</c:v>
                </c:pt>
                <c:pt idx="142">
                  <c:v>0.47682109995835703</c:v>
                </c:pt>
                <c:pt idx="143">
                  <c:v>0.46796701623297138</c:v>
                </c:pt>
                <c:pt idx="144">
                  <c:v>0.5442241731158064</c:v>
                </c:pt>
                <c:pt idx="145">
                  <c:v>0.52373079526736543</c:v>
                </c:pt>
                <c:pt idx="146">
                  <c:v>0.46293434019081714</c:v>
                </c:pt>
                <c:pt idx="147">
                  <c:v>0.54069904667960678</c:v>
                </c:pt>
                <c:pt idx="148">
                  <c:v>0.63798541248166973</c:v>
                </c:pt>
                <c:pt idx="149">
                  <c:v>0.46678250856174347</c:v>
                </c:pt>
                <c:pt idx="150">
                  <c:v>0.47459690716107011</c:v>
                </c:pt>
                <c:pt idx="151">
                  <c:v>0.53303616851383329</c:v>
                </c:pt>
                <c:pt idx="152">
                  <c:v>0.46405708530601647</c:v>
                </c:pt>
                <c:pt idx="153">
                  <c:v>0.51841495596234266</c:v>
                </c:pt>
                <c:pt idx="154">
                  <c:v>0.45587084587087301</c:v>
                </c:pt>
                <c:pt idx="155">
                  <c:v>0.53511455105890837</c:v>
                </c:pt>
                <c:pt idx="156">
                  <c:v>0.53569692782409306</c:v>
                </c:pt>
                <c:pt idx="157">
                  <c:v>0.62664449848311377</c:v>
                </c:pt>
                <c:pt idx="158">
                  <c:v>0.557477473144536</c:v>
                </c:pt>
                <c:pt idx="159">
                  <c:v>0.47280424974400681</c:v>
                </c:pt>
                <c:pt idx="160">
                  <c:v>0.50624939918047873</c:v>
                </c:pt>
                <c:pt idx="161">
                  <c:v>0.48340302536318502</c:v>
                </c:pt>
                <c:pt idx="162">
                  <c:v>0.45942390589688098</c:v>
                </c:pt>
                <c:pt idx="163">
                  <c:v>0.5767909731985128</c:v>
                </c:pt>
                <c:pt idx="164">
                  <c:v>0.54862021023710528</c:v>
                </c:pt>
                <c:pt idx="165">
                  <c:v>0.53526579369985627</c:v>
                </c:pt>
                <c:pt idx="166">
                  <c:v>0.56346464458029699</c:v>
                </c:pt>
                <c:pt idx="167">
                  <c:v>0.52050537618700343</c:v>
                </c:pt>
                <c:pt idx="168">
                  <c:v>0.50759592167259215</c:v>
                </c:pt>
                <c:pt idx="169">
                  <c:v>0.43633887736533922</c:v>
                </c:pt>
                <c:pt idx="170">
                  <c:v>0.61910588620967821</c:v>
                </c:pt>
                <c:pt idx="171">
                  <c:v>0.54912992880294487</c:v>
                </c:pt>
                <c:pt idx="172">
                  <c:v>0.48400086591675989</c:v>
                </c:pt>
                <c:pt idx="173">
                  <c:v>0.45339410872904817</c:v>
                </c:pt>
                <c:pt idx="174">
                  <c:v>0.47552674074444945</c:v>
                </c:pt>
                <c:pt idx="175">
                  <c:v>0.51948828485955123</c:v>
                </c:pt>
                <c:pt idx="176">
                  <c:v>0.52675157379477144</c:v>
                </c:pt>
                <c:pt idx="177">
                  <c:v>0.58681706392786503</c:v>
                </c:pt>
                <c:pt idx="178">
                  <c:v>0.56988492555438064</c:v>
                </c:pt>
                <c:pt idx="179">
                  <c:v>0.52134455678334857</c:v>
                </c:pt>
                <c:pt idx="180">
                  <c:v>0.44397697025750499</c:v>
                </c:pt>
                <c:pt idx="181">
                  <c:v>0.49439043283790851</c:v>
                </c:pt>
                <c:pt idx="182">
                  <c:v>0.4627791158558518</c:v>
                </c:pt>
                <c:pt idx="183">
                  <c:v>0.52242300941084241</c:v>
                </c:pt>
                <c:pt idx="184">
                  <c:v>0.57775658029635246</c:v>
                </c:pt>
                <c:pt idx="185">
                  <c:v>0.4973429978476625</c:v>
                </c:pt>
                <c:pt idx="186">
                  <c:v>0.52459781685598317</c:v>
                </c:pt>
                <c:pt idx="187">
                  <c:v>0.48194680565761677</c:v>
                </c:pt>
                <c:pt idx="188">
                  <c:v>0.54510107177485334</c:v>
                </c:pt>
                <c:pt idx="189">
                  <c:v>0.46637211628540809</c:v>
                </c:pt>
                <c:pt idx="190">
                  <c:v>0.46613565304616217</c:v>
                </c:pt>
                <c:pt idx="191">
                  <c:v>0.54830531688548279</c:v>
                </c:pt>
                <c:pt idx="192">
                  <c:v>0.4806557182232889</c:v>
                </c:pt>
                <c:pt idx="193">
                  <c:v>0.53534122982525967</c:v>
                </c:pt>
                <c:pt idx="194">
                  <c:v>0.48295102592766642</c:v>
                </c:pt>
                <c:pt idx="195">
                  <c:v>0.54263791560486874</c:v>
                </c:pt>
                <c:pt idx="196">
                  <c:v>0.52333774959597146</c:v>
                </c:pt>
                <c:pt idx="197">
                  <c:v>0.45732444197960781</c:v>
                </c:pt>
                <c:pt idx="198">
                  <c:v>0.51553921604102049</c:v>
                </c:pt>
                <c:pt idx="199">
                  <c:v>0.48950427696240384</c:v>
                </c:pt>
                <c:pt idx="200">
                  <c:v>0.45031817293646442</c:v>
                </c:pt>
                <c:pt idx="201">
                  <c:v>0.47095455224521332</c:v>
                </c:pt>
                <c:pt idx="202">
                  <c:v>0.47853748787220013</c:v>
                </c:pt>
                <c:pt idx="203">
                  <c:v>0.50492911265669438</c:v>
                </c:pt>
                <c:pt idx="204">
                  <c:v>0.4936260401842204</c:v>
                </c:pt>
                <c:pt idx="205">
                  <c:v>0.55707893335271574</c:v>
                </c:pt>
                <c:pt idx="206">
                  <c:v>0.54196954659525942</c:v>
                </c:pt>
                <c:pt idx="207">
                  <c:v>0.49445358435696551</c:v>
                </c:pt>
                <c:pt idx="208">
                  <c:v>0.56306912964129563</c:v>
                </c:pt>
                <c:pt idx="209">
                  <c:v>0.52015091282197368</c:v>
                </c:pt>
                <c:pt idx="210">
                  <c:v>0.53749751776334553</c:v>
                </c:pt>
                <c:pt idx="211">
                  <c:v>0.47672390341216481</c:v>
                </c:pt>
                <c:pt idx="212">
                  <c:v>0.52581078283638527</c:v>
                </c:pt>
                <c:pt idx="213">
                  <c:v>0.5534115153706447</c:v>
                </c:pt>
                <c:pt idx="214">
                  <c:v>0.44091850453324172</c:v>
                </c:pt>
                <c:pt idx="215">
                  <c:v>0.56813081957783584</c:v>
                </c:pt>
                <c:pt idx="216">
                  <c:v>0.46147895386306703</c:v>
                </c:pt>
                <c:pt idx="217">
                  <c:v>0.59442401318233296</c:v>
                </c:pt>
                <c:pt idx="218">
                  <c:v>0.51283308393847626</c:v>
                </c:pt>
                <c:pt idx="219">
                  <c:v>0.5303753474718832</c:v>
                </c:pt>
                <c:pt idx="220">
                  <c:v>0.60430133053834456</c:v>
                </c:pt>
                <c:pt idx="221">
                  <c:v>0.49449886455171527</c:v>
                </c:pt>
                <c:pt idx="222">
                  <c:v>0.60764027419695288</c:v>
                </c:pt>
                <c:pt idx="223">
                  <c:v>0.58062049859900389</c:v>
                </c:pt>
                <c:pt idx="224">
                  <c:v>0.52709461679711733</c:v>
                </c:pt>
                <c:pt idx="225">
                  <c:v>0.45278487867863393</c:v>
                </c:pt>
                <c:pt idx="226">
                  <c:v>0.46216167549064324</c:v>
                </c:pt>
                <c:pt idx="227">
                  <c:v>0.51151066767137998</c:v>
                </c:pt>
                <c:pt idx="228">
                  <c:v>0.49821208744790196</c:v>
                </c:pt>
                <c:pt idx="229">
                  <c:v>0.53748208484079985</c:v>
                </c:pt>
                <c:pt idx="230">
                  <c:v>0.57122055240317604</c:v>
                </c:pt>
                <c:pt idx="231">
                  <c:v>0.59535233433930212</c:v>
                </c:pt>
                <c:pt idx="232">
                  <c:v>0.52580998032441295</c:v>
                </c:pt>
                <c:pt idx="233">
                  <c:v>0.46026953745484972</c:v>
                </c:pt>
                <c:pt idx="234">
                  <c:v>0.57018728737289603</c:v>
                </c:pt>
                <c:pt idx="235">
                  <c:v>0.46509531973735685</c:v>
                </c:pt>
                <c:pt idx="236">
                  <c:v>0.520728104125183</c:v>
                </c:pt>
                <c:pt idx="237">
                  <c:v>0.51043409786043736</c:v>
                </c:pt>
                <c:pt idx="238">
                  <c:v>0.45775054497109535</c:v>
                </c:pt>
                <c:pt idx="239">
                  <c:v>0.52009646547123245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7-662D-40B2-AF6F-30DABB71F25B}"/>
            </c:ext>
          </c:extLst>
        </c:ser>
        <c:ser>
          <c:idx val="7"/>
          <c:order val="6"/>
          <c:spPr>
            <a:ln w="25400" cap="rnd">
              <a:noFill/>
              <a:round/>
            </a:ln>
            <a:effectLst/>
          </c:spPr>
          <c:xVal>
            <c:numRef>
              <c:f>v1_vs_Z!$S$3:$S$409</c:f>
              <c:numCache>
                <c:formatCode>General</c:formatCode>
                <c:ptCount val="407"/>
                <c:pt idx="0">
                  <c:v>1500</c:v>
                </c:pt>
                <c:pt idx="1">
                  <c:v>1500</c:v>
                </c:pt>
                <c:pt idx="2">
                  <c:v>1500</c:v>
                </c:pt>
                <c:pt idx="3">
                  <c:v>1500</c:v>
                </c:pt>
                <c:pt idx="4">
                  <c:v>1500</c:v>
                </c:pt>
                <c:pt idx="5">
                  <c:v>1500</c:v>
                </c:pt>
                <c:pt idx="6">
                  <c:v>1500</c:v>
                </c:pt>
                <c:pt idx="7">
                  <c:v>1500</c:v>
                </c:pt>
                <c:pt idx="8">
                  <c:v>1500</c:v>
                </c:pt>
                <c:pt idx="9">
                  <c:v>1500</c:v>
                </c:pt>
                <c:pt idx="10">
                  <c:v>1500</c:v>
                </c:pt>
                <c:pt idx="11">
                  <c:v>1500</c:v>
                </c:pt>
                <c:pt idx="12">
                  <c:v>1500</c:v>
                </c:pt>
                <c:pt idx="13">
                  <c:v>1500</c:v>
                </c:pt>
                <c:pt idx="14">
                  <c:v>1500</c:v>
                </c:pt>
                <c:pt idx="15">
                  <c:v>1500</c:v>
                </c:pt>
                <c:pt idx="16">
                  <c:v>1500</c:v>
                </c:pt>
                <c:pt idx="17">
                  <c:v>1500</c:v>
                </c:pt>
                <c:pt idx="18">
                  <c:v>1500</c:v>
                </c:pt>
                <c:pt idx="19">
                  <c:v>1500</c:v>
                </c:pt>
                <c:pt idx="20">
                  <c:v>1500</c:v>
                </c:pt>
                <c:pt idx="21">
                  <c:v>1500</c:v>
                </c:pt>
                <c:pt idx="22">
                  <c:v>1500</c:v>
                </c:pt>
                <c:pt idx="23">
                  <c:v>1500</c:v>
                </c:pt>
                <c:pt idx="24">
                  <c:v>1500</c:v>
                </c:pt>
                <c:pt idx="25">
                  <c:v>1500</c:v>
                </c:pt>
                <c:pt idx="26">
                  <c:v>1500</c:v>
                </c:pt>
                <c:pt idx="27">
                  <c:v>1500</c:v>
                </c:pt>
                <c:pt idx="28">
                  <c:v>1500</c:v>
                </c:pt>
                <c:pt idx="29">
                  <c:v>1500</c:v>
                </c:pt>
                <c:pt idx="30">
                  <c:v>1500</c:v>
                </c:pt>
                <c:pt idx="31">
                  <c:v>1500</c:v>
                </c:pt>
                <c:pt idx="32">
                  <c:v>1500</c:v>
                </c:pt>
                <c:pt idx="33">
                  <c:v>1500</c:v>
                </c:pt>
                <c:pt idx="34">
                  <c:v>1500</c:v>
                </c:pt>
                <c:pt idx="35">
                  <c:v>1500</c:v>
                </c:pt>
                <c:pt idx="36">
                  <c:v>1500</c:v>
                </c:pt>
                <c:pt idx="37">
                  <c:v>1500</c:v>
                </c:pt>
                <c:pt idx="38">
                  <c:v>1500</c:v>
                </c:pt>
                <c:pt idx="39">
                  <c:v>1500</c:v>
                </c:pt>
                <c:pt idx="40">
                  <c:v>1500</c:v>
                </c:pt>
                <c:pt idx="41">
                  <c:v>1500</c:v>
                </c:pt>
                <c:pt idx="42">
                  <c:v>1500</c:v>
                </c:pt>
                <c:pt idx="43">
                  <c:v>1500</c:v>
                </c:pt>
                <c:pt idx="44">
                  <c:v>1500</c:v>
                </c:pt>
                <c:pt idx="45">
                  <c:v>1500</c:v>
                </c:pt>
                <c:pt idx="46">
                  <c:v>1500</c:v>
                </c:pt>
                <c:pt idx="47">
                  <c:v>1500</c:v>
                </c:pt>
                <c:pt idx="48">
                  <c:v>1500</c:v>
                </c:pt>
                <c:pt idx="49">
                  <c:v>1500</c:v>
                </c:pt>
                <c:pt idx="50">
                  <c:v>1500</c:v>
                </c:pt>
                <c:pt idx="51">
                  <c:v>1500</c:v>
                </c:pt>
                <c:pt idx="52">
                  <c:v>1500</c:v>
                </c:pt>
                <c:pt idx="53">
                  <c:v>1500</c:v>
                </c:pt>
                <c:pt idx="54">
                  <c:v>1500</c:v>
                </c:pt>
                <c:pt idx="55">
                  <c:v>1500</c:v>
                </c:pt>
                <c:pt idx="56">
                  <c:v>1500</c:v>
                </c:pt>
                <c:pt idx="57">
                  <c:v>1500</c:v>
                </c:pt>
                <c:pt idx="58">
                  <c:v>1500</c:v>
                </c:pt>
                <c:pt idx="59">
                  <c:v>1500</c:v>
                </c:pt>
                <c:pt idx="60">
                  <c:v>1500</c:v>
                </c:pt>
                <c:pt idx="61">
                  <c:v>1500</c:v>
                </c:pt>
                <c:pt idx="62">
                  <c:v>1500</c:v>
                </c:pt>
                <c:pt idx="63">
                  <c:v>1500</c:v>
                </c:pt>
                <c:pt idx="64">
                  <c:v>1500</c:v>
                </c:pt>
                <c:pt idx="65">
                  <c:v>1500</c:v>
                </c:pt>
                <c:pt idx="66">
                  <c:v>1500</c:v>
                </c:pt>
                <c:pt idx="67">
                  <c:v>1500</c:v>
                </c:pt>
                <c:pt idx="68">
                  <c:v>1500</c:v>
                </c:pt>
                <c:pt idx="69">
                  <c:v>1500</c:v>
                </c:pt>
                <c:pt idx="70">
                  <c:v>1500</c:v>
                </c:pt>
                <c:pt idx="71">
                  <c:v>1500</c:v>
                </c:pt>
                <c:pt idx="72">
                  <c:v>1500</c:v>
                </c:pt>
                <c:pt idx="73">
                  <c:v>1500</c:v>
                </c:pt>
                <c:pt idx="74">
                  <c:v>1500</c:v>
                </c:pt>
                <c:pt idx="75">
                  <c:v>1500</c:v>
                </c:pt>
                <c:pt idx="76">
                  <c:v>1500</c:v>
                </c:pt>
                <c:pt idx="77">
                  <c:v>1500</c:v>
                </c:pt>
                <c:pt idx="78">
                  <c:v>1500</c:v>
                </c:pt>
                <c:pt idx="79">
                  <c:v>1500</c:v>
                </c:pt>
                <c:pt idx="80">
                  <c:v>1500</c:v>
                </c:pt>
                <c:pt idx="81">
                  <c:v>1500</c:v>
                </c:pt>
                <c:pt idx="82">
                  <c:v>1500</c:v>
                </c:pt>
                <c:pt idx="83">
                  <c:v>1500</c:v>
                </c:pt>
                <c:pt idx="84">
                  <c:v>1500</c:v>
                </c:pt>
                <c:pt idx="85">
                  <c:v>1500</c:v>
                </c:pt>
                <c:pt idx="86">
                  <c:v>1500</c:v>
                </c:pt>
                <c:pt idx="87">
                  <c:v>1500</c:v>
                </c:pt>
                <c:pt idx="88">
                  <c:v>1500</c:v>
                </c:pt>
                <c:pt idx="89">
                  <c:v>1500</c:v>
                </c:pt>
                <c:pt idx="90">
                  <c:v>1500</c:v>
                </c:pt>
                <c:pt idx="91">
                  <c:v>1500</c:v>
                </c:pt>
                <c:pt idx="92">
                  <c:v>1500</c:v>
                </c:pt>
                <c:pt idx="93">
                  <c:v>1500</c:v>
                </c:pt>
                <c:pt idx="94">
                  <c:v>1500</c:v>
                </c:pt>
                <c:pt idx="95">
                  <c:v>1500</c:v>
                </c:pt>
                <c:pt idx="96">
                  <c:v>1500</c:v>
                </c:pt>
                <c:pt idx="97">
                  <c:v>1500</c:v>
                </c:pt>
                <c:pt idx="98">
                  <c:v>1500</c:v>
                </c:pt>
                <c:pt idx="99">
                  <c:v>1500</c:v>
                </c:pt>
                <c:pt idx="100">
                  <c:v>1500</c:v>
                </c:pt>
                <c:pt idx="101">
                  <c:v>1500</c:v>
                </c:pt>
                <c:pt idx="102">
                  <c:v>1500</c:v>
                </c:pt>
                <c:pt idx="103">
                  <c:v>1500</c:v>
                </c:pt>
                <c:pt idx="104">
                  <c:v>1500</c:v>
                </c:pt>
                <c:pt idx="105">
                  <c:v>1500</c:v>
                </c:pt>
                <c:pt idx="106">
                  <c:v>1500</c:v>
                </c:pt>
                <c:pt idx="107">
                  <c:v>1500</c:v>
                </c:pt>
                <c:pt idx="108">
                  <c:v>1500</c:v>
                </c:pt>
                <c:pt idx="109">
                  <c:v>1500</c:v>
                </c:pt>
                <c:pt idx="110">
                  <c:v>1500</c:v>
                </c:pt>
                <c:pt idx="111">
                  <c:v>1500</c:v>
                </c:pt>
                <c:pt idx="112">
                  <c:v>1500</c:v>
                </c:pt>
                <c:pt idx="113">
                  <c:v>1500</c:v>
                </c:pt>
                <c:pt idx="114">
                  <c:v>1500</c:v>
                </c:pt>
                <c:pt idx="115">
                  <c:v>1500</c:v>
                </c:pt>
                <c:pt idx="116">
                  <c:v>1500</c:v>
                </c:pt>
                <c:pt idx="117">
                  <c:v>1500</c:v>
                </c:pt>
                <c:pt idx="118">
                  <c:v>1500</c:v>
                </c:pt>
                <c:pt idx="119">
                  <c:v>1500</c:v>
                </c:pt>
                <c:pt idx="120">
                  <c:v>1500</c:v>
                </c:pt>
                <c:pt idx="121">
                  <c:v>1500</c:v>
                </c:pt>
                <c:pt idx="122">
                  <c:v>1500</c:v>
                </c:pt>
                <c:pt idx="123">
                  <c:v>1500</c:v>
                </c:pt>
                <c:pt idx="124">
                  <c:v>1500</c:v>
                </c:pt>
                <c:pt idx="125">
                  <c:v>1500</c:v>
                </c:pt>
                <c:pt idx="126">
                  <c:v>1500</c:v>
                </c:pt>
                <c:pt idx="127">
                  <c:v>1500</c:v>
                </c:pt>
                <c:pt idx="128">
                  <c:v>1500</c:v>
                </c:pt>
                <c:pt idx="129">
                  <c:v>1500</c:v>
                </c:pt>
                <c:pt idx="130">
                  <c:v>1500</c:v>
                </c:pt>
                <c:pt idx="131">
                  <c:v>1500</c:v>
                </c:pt>
                <c:pt idx="132">
                  <c:v>1500</c:v>
                </c:pt>
                <c:pt idx="133">
                  <c:v>1500</c:v>
                </c:pt>
                <c:pt idx="134">
                  <c:v>1500</c:v>
                </c:pt>
                <c:pt idx="135">
                  <c:v>1500</c:v>
                </c:pt>
                <c:pt idx="136">
                  <c:v>1500</c:v>
                </c:pt>
                <c:pt idx="137">
                  <c:v>1500</c:v>
                </c:pt>
                <c:pt idx="138">
                  <c:v>1500</c:v>
                </c:pt>
                <c:pt idx="139">
                  <c:v>1500</c:v>
                </c:pt>
                <c:pt idx="140">
                  <c:v>1500</c:v>
                </c:pt>
                <c:pt idx="141">
                  <c:v>1500</c:v>
                </c:pt>
                <c:pt idx="142">
                  <c:v>1500</c:v>
                </c:pt>
                <c:pt idx="143">
                  <c:v>1500</c:v>
                </c:pt>
                <c:pt idx="144">
                  <c:v>1500</c:v>
                </c:pt>
                <c:pt idx="145">
                  <c:v>1500</c:v>
                </c:pt>
                <c:pt idx="146">
                  <c:v>1500</c:v>
                </c:pt>
                <c:pt idx="147">
                  <c:v>1500</c:v>
                </c:pt>
                <c:pt idx="148">
                  <c:v>1500</c:v>
                </c:pt>
                <c:pt idx="149">
                  <c:v>1500</c:v>
                </c:pt>
                <c:pt idx="150">
                  <c:v>1500</c:v>
                </c:pt>
                <c:pt idx="151">
                  <c:v>1500</c:v>
                </c:pt>
                <c:pt idx="152">
                  <c:v>1500</c:v>
                </c:pt>
                <c:pt idx="153">
                  <c:v>1500</c:v>
                </c:pt>
                <c:pt idx="154">
                  <c:v>1500</c:v>
                </c:pt>
                <c:pt idx="155">
                  <c:v>1500</c:v>
                </c:pt>
                <c:pt idx="156">
                  <c:v>1500</c:v>
                </c:pt>
                <c:pt idx="157">
                  <c:v>1500</c:v>
                </c:pt>
                <c:pt idx="158">
                  <c:v>1500</c:v>
                </c:pt>
                <c:pt idx="159">
                  <c:v>1500</c:v>
                </c:pt>
                <c:pt idx="160">
                  <c:v>1500</c:v>
                </c:pt>
                <c:pt idx="161">
                  <c:v>1500</c:v>
                </c:pt>
                <c:pt idx="162">
                  <c:v>1500</c:v>
                </c:pt>
                <c:pt idx="163">
                  <c:v>1500</c:v>
                </c:pt>
                <c:pt idx="164">
                  <c:v>1500</c:v>
                </c:pt>
                <c:pt idx="165">
                  <c:v>1500</c:v>
                </c:pt>
                <c:pt idx="166">
                  <c:v>1500</c:v>
                </c:pt>
                <c:pt idx="167">
                  <c:v>1500</c:v>
                </c:pt>
                <c:pt idx="168">
                  <c:v>1500</c:v>
                </c:pt>
                <c:pt idx="169">
                  <c:v>1500</c:v>
                </c:pt>
                <c:pt idx="170">
                  <c:v>1500</c:v>
                </c:pt>
                <c:pt idx="171">
                  <c:v>1500</c:v>
                </c:pt>
                <c:pt idx="172">
                  <c:v>1500</c:v>
                </c:pt>
                <c:pt idx="173">
                  <c:v>1500</c:v>
                </c:pt>
                <c:pt idx="174">
                  <c:v>1500</c:v>
                </c:pt>
                <c:pt idx="175">
                  <c:v>1500</c:v>
                </c:pt>
                <c:pt idx="176">
                  <c:v>1500</c:v>
                </c:pt>
                <c:pt idx="177">
                  <c:v>1500</c:v>
                </c:pt>
                <c:pt idx="178">
                  <c:v>1500</c:v>
                </c:pt>
                <c:pt idx="179">
                  <c:v>1500</c:v>
                </c:pt>
                <c:pt idx="180">
                  <c:v>1500</c:v>
                </c:pt>
                <c:pt idx="181">
                  <c:v>1500</c:v>
                </c:pt>
                <c:pt idx="182">
                  <c:v>1500</c:v>
                </c:pt>
                <c:pt idx="183">
                  <c:v>1500</c:v>
                </c:pt>
                <c:pt idx="184">
                  <c:v>1500</c:v>
                </c:pt>
                <c:pt idx="185">
                  <c:v>1500</c:v>
                </c:pt>
                <c:pt idx="186">
                  <c:v>1500</c:v>
                </c:pt>
                <c:pt idx="187">
                  <c:v>1500</c:v>
                </c:pt>
                <c:pt idx="188">
                  <c:v>1500</c:v>
                </c:pt>
                <c:pt idx="189">
                  <c:v>1500</c:v>
                </c:pt>
                <c:pt idx="190">
                  <c:v>1500</c:v>
                </c:pt>
                <c:pt idx="191">
                  <c:v>1500</c:v>
                </c:pt>
                <c:pt idx="192">
                  <c:v>1500</c:v>
                </c:pt>
                <c:pt idx="193">
                  <c:v>1500</c:v>
                </c:pt>
                <c:pt idx="194">
                  <c:v>1500</c:v>
                </c:pt>
                <c:pt idx="195">
                  <c:v>1500</c:v>
                </c:pt>
                <c:pt idx="196">
                  <c:v>1500</c:v>
                </c:pt>
                <c:pt idx="197">
                  <c:v>1500</c:v>
                </c:pt>
                <c:pt idx="198">
                  <c:v>1500</c:v>
                </c:pt>
                <c:pt idx="199">
                  <c:v>1500</c:v>
                </c:pt>
                <c:pt idx="200">
                  <c:v>1500</c:v>
                </c:pt>
                <c:pt idx="201">
                  <c:v>1500</c:v>
                </c:pt>
                <c:pt idx="202">
                  <c:v>1500</c:v>
                </c:pt>
                <c:pt idx="203">
                  <c:v>1500</c:v>
                </c:pt>
                <c:pt idx="204">
                  <c:v>1500</c:v>
                </c:pt>
                <c:pt idx="205">
                  <c:v>1500</c:v>
                </c:pt>
                <c:pt idx="206">
                  <c:v>1500</c:v>
                </c:pt>
                <c:pt idx="207">
                  <c:v>1500</c:v>
                </c:pt>
                <c:pt idx="208">
                  <c:v>1500</c:v>
                </c:pt>
                <c:pt idx="209">
                  <c:v>1500</c:v>
                </c:pt>
                <c:pt idx="210">
                  <c:v>1500</c:v>
                </c:pt>
                <c:pt idx="211">
                  <c:v>1500</c:v>
                </c:pt>
                <c:pt idx="212">
                  <c:v>1500</c:v>
                </c:pt>
                <c:pt idx="213">
                  <c:v>1500</c:v>
                </c:pt>
                <c:pt idx="214">
                  <c:v>1500</c:v>
                </c:pt>
                <c:pt idx="215">
                  <c:v>1500</c:v>
                </c:pt>
                <c:pt idx="216">
                  <c:v>1500</c:v>
                </c:pt>
                <c:pt idx="217">
                  <c:v>1500</c:v>
                </c:pt>
                <c:pt idx="218">
                  <c:v>1500</c:v>
                </c:pt>
                <c:pt idx="219">
                  <c:v>1500</c:v>
                </c:pt>
                <c:pt idx="220">
                  <c:v>1500</c:v>
                </c:pt>
                <c:pt idx="221">
                  <c:v>1500</c:v>
                </c:pt>
                <c:pt idx="222">
                  <c:v>1500</c:v>
                </c:pt>
                <c:pt idx="223">
                  <c:v>1500</c:v>
                </c:pt>
                <c:pt idx="224">
                  <c:v>1500</c:v>
                </c:pt>
                <c:pt idx="225">
                  <c:v>1500</c:v>
                </c:pt>
                <c:pt idx="226">
                  <c:v>1500</c:v>
                </c:pt>
                <c:pt idx="227">
                  <c:v>1500</c:v>
                </c:pt>
                <c:pt idx="228">
                  <c:v>1500</c:v>
                </c:pt>
                <c:pt idx="229">
                  <c:v>1500</c:v>
                </c:pt>
                <c:pt idx="230">
                  <c:v>1500</c:v>
                </c:pt>
                <c:pt idx="231">
                  <c:v>1500</c:v>
                </c:pt>
                <c:pt idx="232">
                  <c:v>1500</c:v>
                </c:pt>
                <c:pt idx="233">
                  <c:v>1500</c:v>
                </c:pt>
                <c:pt idx="234">
                  <c:v>1500</c:v>
                </c:pt>
                <c:pt idx="235">
                  <c:v>1500</c:v>
                </c:pt>
                <c:pt idx="236">
                  <c:v>1500</c:v>
                </c:pt>
                <c:pt idx="237">
                  <c:v>1500</c:v>
                </c:pt>
                <c:pt idx="238">
                  <c:v>1500</c:v>
                </c:pt>
                <c:pt idx="239">
                  <c:v>1500</c:v>
                </c:pt>
                <c:pt idx="240">
                  <c:v>1500</c:v>
                </c:pt>
                <c:pt idx="241">
                  <c:v>1500</c:v>
                </c:pt>
                <c:pt idx="242">
                  <c:v>1500</c:v>
                </c:pt>
                <c:pt idx="243">
                  <c:v>1500</c:v>
                </c:pt>
                <c:pt idx="244">
                  <c:v>1500</c:v>
                </c:pt>
                <c:pt idx="245">
                  <c:v>1500</c:v>
                </c:pt>
                <c:pt idx="246">
                  <c:v>1500</c:v>
                </c:pt>
                <c:pt idx="247">
                  <c:v>1500</c:v>
                </c:pt>
                <c:pt idx="248">
                  <c:v>1500</c:v>
                </c:pt>
                <c:pt idx="249">
                  <c:v>1500</c:v>
                </c:pt>
                <c:pt idx="250">
                  <c:v>1500</c:v>
                </c:pt>
                <c:pt idx="251">
                  <c:v>1500</c:v>
                </c:pt>
                <c:pt idx="252">
                  <c:v>1500</c:v>
                </c:pt>
                <c:pt idx="253">
                  <c:v>1500</c:v>
                </c:pt>
                <c:pt idx="254">
                  <c:v>1500</c:v>
                </c:pt>
                <c:pt idx="255">
                  <c:v>1500</c:v>
                </c:pt>
                <c:pt idx="256">
                  <c:v>1500</c:v>
                </c:pt>
                <c:pt idx="257">
                  <c:v>1500</c:v>
                </c:pt>
                <c:pt idx="258">
                  <c:v>1500</c:v>
                </c:pt>
                <c:pt idx="259">
                  <c:v>1500</c:v>
                </c:pt>
                <c:pt idx="260">
                  <c:v>1500</c:v>
                </c:pt>
                <c:pt idx="261">
                  <c:v>1500</c:v>
                </c:pt>
                <c:pt idx="262">
                  <c:v>1500</c:v>
                </c:pt>
                <c:pt idx="263">
                  <c:v>1500</c:v>
                </c:pt>
                <c:pt idx="264">
                  <c:v>1500</c:v>
                </c:pt>
                <c:pt idx="265">
                  <c:v>1500</c:v>
                </c:pt>
                <c:pt idx="266">
                  <c:v>1500</c:v>
                </c:pt>
                <c:pt idx="267">
                  <c:v>1500</c:v>
                </c:pt>
                <c:pt idx="268">
                  <c:v>1500</c:v>
                </c:pt>
              </c:numCache>
            </c:numRef>
          </c:xVal>
          <c:yVal>
            <c:numRef>
              <c:f>v1_vs_Z!$T$3:$T$409</c:f>
              <c:numCache>
                <c:formatCode>General</c:formatCode>
                <c:ptCount val="407"/>
                <c:pt idx="0">
                  <c:v>0.52571361715603759</c:v>
                </c:pt>
                <c:pt idx="1">
                  <c:v>0.49980819116342318</c:v>
                </c:pt>
                <c:pt idx="2">
                  <c:v>0.56795685967490062</c:v>
                </c:pt>
                <c:pt idx="3">
                  <c:v>0.51612242618402326</c:v>
                </c:pt>
                <c:pt idx="4">
                  <c:v>0.45609011683440237</c:v>
                </c:pt>
                <c:pt idx="5">
                  <c:v>0.57607618195788601</c:v>
                </c:pt>
                <c:pt idx="6">
                  <c:v>0.4654781179481805</c:v>
                </c:pt>
                <c:pt idx="7">
                  <c:v>0.54158403219006768</c:v>
                </c:pt>
                <c:pt idx="8">
                  <c:v>0.47819404361386864</c:v>
                </c:pt>
                <c:pt idx="9">
                  <c:v>0.46252391704863605</c:v>
                </c:pt>
                <c:pt idx="10">
                  <c:v>0.53122131855414856</c:v>
                </c:pt>
                <c:pt idx="11">
                  <c:v>0.51423186230632878</c:v>
                </c:pt>
                <c:pt idx="12">
                  <c:v>0.51584031235988781</c:v>
                </c:pt>
                <c:pt idx="13">
                  <c:v>0.52372530114693916</c:v>
                </c:pt>
                <c:pt idx="14">
                  <c:v>0.51540359151768889</c:v>
                </c:pt>
                <c:pt idx="15">
                  <c:v>0.45353612248231434</c:v>
                </c:pt>
                <c:pt idx="16">
                  <c:v>0.53390319010245091</c:v>
                </c:pt>
                <c:pt idx="17">
                  <c:v>0.5342211083068924</c:v>
                </c:pt>
                <c:pt idx="18">
                  <c:v>0.50867943629868095</c:v>
                </c:pt>
                <c:pt idx="19">
                  <c:v>0.57178348368595322</c:v>
                </c:pt>
                <c:pt idx="20">
                  <c:v>0.47840951807845111</c:v>
                </c:pt>
                <c:pt idx="21">
                  <c:v>0.56565963828812749</c:v>
                </c:pt>
                <c:pt idx="22">
                  <c:v>0.55641760175578725</c:v>
                </c:pt>
                <c:pt idx="23">
                  <c:v>0.43477820763998293</c:v>
                </c:pt>
                <c:pt idx="24">
                  <c:v>0.53199494009551962</c:v>
                </c:pt>
                <c:pt idx="25">
                  <c:v>0.51918036718891936</c:v>
                </c:pt>
                <c:pt idx="26">
                  <c:v>0.57447208398848548</c:v>
                </c:pt>
                <c:pt idx="27">
                  <c:v>0.55157882495249722</c:v>
                </c:pt>
                <c:pt idx="28">
                  <c:v>0.5658964410516687</c:v>
                </c:pt>
                <c:pt idx="29">
                  <c:v>0.58324032979867257</c:v>
                </c:pt>
                <c:pt idx="30">
                  <c:v>0.59412696028917322</c:v>
                </c:pt>
                <c:pt idx="31">
                  <c:v>0.45453716357031893</c:v>
                </c:pt>
                <c:pt idx="32">
                  <c:v>0.57839994797143779</c:v>
                </c:pt>
                <c:pt idx="33">
                  <c:v>0.47780359067346234</c:v>
                </c:pt>
                <c:pt idx="34">
                  <c:v>0.49992254911948747</c:v>
                </c:pt>
                <c:pt idx="35">
                  <c:v>0.50082824561200401</c:v>
                </c:pt>
                <c:pt idx="36">
                  <c:v>0.50159986087344477</c:v>
                </c:pt>
                <c:pt idx="37">
                  <c:v>0.57333819630320748</c:v>
                </c:pt>
                <c:pt idx="38">
                  <c:v>0.54456511724068613</c:v>
                </c:pt>
                <c:pt idx="39">
                  <c:v>0.48697772234660147</c:v>
                </c:pt>
                <c:pt idx="40">
                  <c:v>0.4947046162750946</c:v>
                </c:pt>
                <c:pt idx="41">
                  <c:v>0.43831280989062499</c:v>
                </c:pt>
                <c:pt idx="42">
                  <c:v>0.52590751639490174</c:v>
                </c:pt>
                <c:pt idx="43">
                  <c:v>0.51862694258643038</c:v>
                </c:pt>
                <c:pt idx="44">
                  <c:v>0.50173144197106889</c:v>
                </c:pt>
                <c:pt idx="45">
                  <c:v>0.51200424340023731</c:v>
                </c:pt>
                <c:pt idx="46">
                  <c:v>0.49097636171234776</c:v>
                </c:pt>
                <c:pt idx="47">
                  <c:v>0.55399747257386001</c:v>
                </c:pt>
                <c:pt idx="48">
                  <c:v>0.49167911527338898</c:v>
                </c:pt>
                <c:pt idx="49">
                  <c:v>0.57273532461688204</c:v>
                </c:pt>
                <c:pt idx="50">
                  <c:v>0.49600666108443059</c:v>
                </c:pt>
                <c:pt idx="51">
                  <c:v>0.5326148497283355</c:v>
                </c:pt>
                <c:pt idx="52">
                  <c:v>0.4530890615820104</c:v>
                </c:pt>
                <c:pt idx="53">
                  <c:v>0.45463179825136918</c:v>
                </c:pt>
                <c:pt idx="54">
                  <c:v>0.43067576643719357</c:v>
                </c:pt>
                <c:pt idx="55">
                  <c:v>0.4607462912981316</c:v>
                </c:pt>
                <c:pt idx="56">
                  <c:v>0.44118972271406059</c:v>
                </c:pt>
                <c:pt idx="57">
                  <c:v>0.42183878238998723</c:v>
                </c:pt>
                <c:pt idx="58">
                  <c:v>0.479709834400462</c:v>
                </c:pt>
                <c:pt idx="59">
                  <c:v>0.43777716401490868</c:v>
                </c:pt>
                <c:pt idx="60">
                  <c:v>0.63396958084020694</c:v>
                </c:pt>
                <c:pt idx="61">
                  <c:v>0.46954685364813004</c:v>
                </c:pt>
                <c:pt idx="62">
                  <c:v>0.43150707624303986</c:v>
                </c:pt>
                <c:pt idx="63">
                  <c:v>0.50375982184709589</c:v>
                </c:pt>
                <c:pt idx="64">
                  <c:v>0.55963363761924145</c:v>
                </c:pt>
                <c:pt idx="65">
                  <c:v>0.46985501824552267</c:v>
                </c:pt>
                <c:pt idx="66">
                  <c:v>0.58533112041347446</c:v>
                </c:pt>
                <c:pt idx="67">
                  <c:v>0.4609114853010608</c:v>
                </c:pt>
                <c:pt idx="68">
                  <c:v>0.48823112258407336</c:v>
                </c:pt>
                <c:pt idx="69">
                  <c:v>0.54999898753733856</c:v>
                </c:pt>
                <c:pt idx="70">
                  <c:v>0.54220560857851852</c:v>
                </c:pt>
                <c:pt idx="71">
                  <c:v>0.46898963254669418</c:v>
                </c:pt>
                <c:pt idx="72">
                  <c:v>0.53202944811033182</c:v>
                </c:pt>
                <c:pt idx="73">
                  <c:v>0.41166635668905732</c:v>
                </c:pt>
                <c:pt idx="74">
                  <c:v>0.52859062257700784</c:v>
                </c:pt>
                <c:pt idx="75">
                  <c:v>0.65967891611895491</c:v>
                </c:pt>
                <c:pt idx="76">
                  <c:v>0.56906296809959633</c:v>
                </c:pt>
                <c:pt idx="77">
                  <c:v>0.46246224709014339</c:v>
                </c:pt>
                <c:pt idx="78">
                  <c:v>0.48078464485823508</c:v>
                </c:pt>
                <c:pt idx="79">
                  <c:v>0.56238946373238285</c:v>
                </c:pt>
                <c:pt idx="80">
                  <c:v>0.56494583475454352</c:v>
                </c:pt>
                <c:pt idx="81">
                  <c:v>0.42450920270976134</c:v>
                </c:pt>
                <c:pt idx="82">
                  <c:v>0.55680262230745747</c:v>
                </c:pt>
                <c:pt idx="83">
                  <c:v>0.50448714462082989</c:v>
                </c:pt>
                <c:pt idx="84">
                  <c:v>0.52611820665349573</c:v>
                </c:pt>
                <c:pt idx="85">
                  <c:v>0.48181633573041605</c:v>
                </c:pt>
                <c:pt idx="86">
                  <c:v>0.42014369190925727</c:v>
                </c:pt>
                <c:pt idx="87">
                  <c:v>0.40120153883757581</c:v>
                </c:pt>
                <c:pt idx="88">
                  <c:v>0.55112052888457996</c:v>
                </c:pt>
                <c:pt idx="89">
                  <c:v>0.52668657032500898</c:v>
                </c:pt>
                <c:pt idx="90">
                  <c:v>0.48536279046557318</c:v>
                </c:pt>
                <c:pt idx="91">
                  <c:v>0.49718286584332827</c:v>
                </c:pt>
                <c:pt idx="92">
                  <c:v>0.47094495296739053</c:v>
                </c:pt>
                <c:pt idx="93">
                  <c:v>0.49723009058631812</c:v>
                </c:pt>
                <c:pt idx="94">
                  <c:v>0.57531836372920175</c:v>
                </c:pt>
                <c:pt idx="95">
                  <c:v>0.59893147600441177</c:v>
                </c:pt>
                <c:pt idx="96">
                  <c:v>0.4122452764795918</c:v>
                </c:pt>
                <c:pt idx="97">
                  <c:v>0.54993626814011276</c:v>
                </c:pt>
                <c:pt idx="98">
                  <c:v>0.51299429624738935</c:v>
                </c:pt>
                <c:pt idx="99">
                  <c:v>0.42406062938304723</c:v>
                </c:pt>
                <c:pt idx="100">
                  <c:v>0.4238911758934954</c:v>
                </c:pt>
                <c:pt idx="101">
                  <c:v>0.51513684888440892</c:v>
                </c:pt>
                <c:pt idx="102">
                  <c:v>0.4915302801683582</c:v>
                </c:pt>
                <c:pt idx="103">
                  <c:v>0.45894363334725868</c:v>
                </c:pt>
                <c:pt idx="104">
                  <c:v>0.44065018774186276</c:v>
                </c:pt>
                <c:pt idx="105">
                  <c:v>0.47048548399735979</c:v>
                </c:pt>
                <c:pt idx="106">
                  <c:v>0.51437251796241101</c:v>
                </c:pt>
                <c:pt idx="107">
                  <c:v>0.47339829379863607</c:v>
                </c:pt>
                <c:pt idx="108">
                  <c:v>0.5716697739126364</c:v>
                </c:pt>
                <c:pt idx="109">
                  <c:v>0.46047167787435395</c:v>
                </c:pt>
                <c:pt idx="110">
                  <c:v>0.58573879649544169</c:v>
                </c:pt>
                <c:pt idx="111">
                  <c:v>0.49389556074355856</c:v>
                </c:pt>
                <c:pt idx="112">
                  <c:v>0.5527596287223141</c:v>
                </c:pt>
                <c:pt idx="113">
                  <c:v>0.50232258463625956</c:v>
                </c:pt>
                <c:pt idx="114">
                  <c:v>0.53252237565644167</c:v>
                </c:pt>
                <c:pt idx="115">
                  <c:v>0.55066988754624535</c:v>
                </c:pt>
                <c:pt idx="116">
                  <c:v>0.598790727750795</c:v>
                </c:pt>
                <c:pt idx="117">
                  <c:v>0.43658564979684567</c:v>
                </c:pt>
                <c:pt idx="118">
                  <c:v>0.60557053408850336</c:v>
                </c:pt>
                <c:pt idx="119">
                  <c:v>0.56528424788012577</c:v>
                </c:pt>
                <c:pt idx="120">
                  <c:v>0.52890909636666095</c:v>
                </c:pt>
                <c:pt idx="121">
                  <c:v>0.58131288123609448</c:v>
                </c:pt>
                <c:pt idx="122">
                  <c:v>0.45076443132479604</c:v>
                </c:pt>
                <c:pt idx="123">
                  <c:v>0.44263621967842437</c:v>
                </c:pt>
                <c:pt idx="124">
                  <c:v>0.47022269219225155</c:v>
                </c:pt>
                <c:pt idx="125">
                  <c:v>0.42208601780916943</c:v>
                </c:pt>
                <c:pt idx="126">
                  <c:v>0.42737552854832994</c:v>
                </c:pt>
                <c:pt idx="127">
                  <c:v>0.50196929417334324</c:v>
                </c:pt>
                <c:pt idx="128">
                  <c:v>0.4921492638258213</c:v>
                </c:pt>
                <c:pt idx="129">
                  <c:v>0.51126411130078986</c:v>
                </c:pt>
                <c:pt idx="130">
                  <c:v>0.51959230275750934</c:v>
                </c:pt>
                <c:pt idx="131">
                  <c:v>0.53551704167890035</c:v>
                </c:pt>
                <c:pt idx="132">
                  <c:v>0.4213385087727457</c:v>
                </c:pt>
                <c:pt idx="133">
                  <c:v>0.51151761248652616</c:v>
                </c:pt>
                <c:pt idx="134">
                  <c:v>0.50248466118883517</c:v>
                </c:pt>
                <c:pt idx="135">
                  <c:v>0.56481854400938658</c:v>
                </c:pt>
                <c:pt idx="136">
                  <c:v>0.4792453034318363</c:v>
                </c:pt>
                <c:pt idx="137">
                  <c:v>0.47237178838843041</c:v>
                </c:pt>
                <c:pt idx="138">
                  <c:v>0.54984509043371277</c:v>
                </c:pt>
                <c:pt idx="139">
                  <c:v>0.45700849918925213</c:v>
                </c:pt>
                <c:pt idx="140">
                  <c:v>0.46679692291140051</c:v>
                </c:pt>
                <c:pt idx="141">
                  <c:v>0.58901082300189178</c:v>
                </c:pt>
                <c:pt idx="142">
                  <c:v>0.42933532451656387</c:v>
                </c:pt>
                <c:pt idx="143">
                  <c:v>0.45651489259455036</c:v>
                </c:pt>
                <c:pt idx="144">
                  <c:v>0.50224804362036446</c:v>
                </c:pt>
                <c:pt idx="145">
                  <c:v>0.50186796160390879</c:v>
                </c:pt>
                <c:pt idx="146">
                  <c:v>0.49869890355668367</c:v>
                </c:pt>
                <c:pt idx="147">
                  <c:v>0.50423824244601279</c:v>
                </c:pt>
                <c:pt idx="148">
                  <c:v>0.54837741949961627</c:v>
                </c:pt>
                <c:pt idx="149">
                  <c:v>0.43303734311098174</c:v>
                </c:pt>
                <c:pt idx="150">
                  <c:v>0.4621539590293704</c:v>
                </c:pt>
                <c:pt idx="151">
                  <c:v>0.49678130119868907</c:v>
                </c:pt>
                <c:pt idx="152">
                  <c:v>0.43397588086267685</c:v>
                </c:pt>
                <c:pt idx="153">
                  <c:v>0.45677722141198285</c:v>
                </c:pt>
                <c:pt idx="154">
                  <c:v>0.4700590414815769</c:v>
                </c:pt>
                <c:pt idx="155">
                  <c:v>0.50614639985540932</c:v>
                </c:pt>
                <c:pt idx="156">
                  <c:v>0.48411297066613185</c:v>
                </c:pt>
                <c:pt idx="157">
                  <c:v>0.59659036338591864</c:v>
                </c:pt>
                <c:pt idx="158">
                  <c:v>0.58641988223322883</c:v>
                </c:pt>
                <c:pt idx="159">
                  <c:v>0.56926779384762294</c:v>
                </c:pt>
                <c:pt idx="160">
                  <c:v>0.49466288565253103</c:v>
                </c:pt>
                <c:pt idx="161">
                  <c:v>0.47204995022166296</c:v>
                </c:pt>
                <c:pt idx="162">
                  <c:v>0.47650774989898909</c:v>
                </c:pt>
                <c:pt idx="163">
                  <c:v>0.51248226274316733</c:v>
                </c:pt>
                <c:pt idx="164">
                  <c:v>0.46453547503908887</c:v>
                </c:pt>
                <c:pt idx="165">
                  <c:v>0.52641087659665253</c:v>
                </c:pt>
                <c:pt idx="166">
                  <c:v>0.51275919110532753</c:v>
                </c:pt>
                <c:pt idx="167">
                  <c:v>0.58262974165107428</c:v>
                </c:pt>
                <c:pt idx="168">
                  <c:v>0.51684502648345765</c:v>
                </c:pt>
                <c:pt idx="169">
                  <c:v>0.42933424421198502</c:v>
                </c:pt>
                <c:pt idx="170">
                  <c:v>0.5442304697482051</c:v>
                </c:pt>
                <c:pt idx="171">
                  <c:v>0.52706436826892777</c:v>
                </c:pt>
                <c:pt idx="172">
                  <c:v>0.48334666433004808</c:v>
                </c:pt>
                <c:pt idx="173">
                  <c:v>0.42781626195038952</c:v>
                </c:pt>
                <c:pt idx="174">
                  <c:v>0.51002873671685123</c:v>
                </c:pt>
                <c:pt idx="175">
                  <c:v>0.55399031169779878</c:v>
                </c:pt>
                <c:pt idx="176">
                  <c:v>0.49884826338108035</c:v>
                </c:pt>
                <c:pt idx="177">
                  <c:v>0.53624498176953617</c:v>
                </c:pt>
                <c:pt idx="178">
                  <c:v>0.46583199486215288</c:v>
                </c:pt>
                <c:pt idx="179">
                  <c:v>0.51632530738380855</c:v>
                </c:pt>
                <c:pt idx="180">
                  <c:v>0.41965042483885207</c:v>
                </c:pt>
                <c:pt idx="181">
                  <c:v>0.46347412208977568</c:v>
                </c:pt>
                <c:pt idx="182">
                  <c:v>0.52951283229664892</c:v>
                </c:pt>
                <c:pt idx="183">
                  <c:v>0.53295857177927342</c:v>
                </c:pt>
                <c:pt idx="184">
                  <c:v>0.51682215489224559</c:v>
                </c:pt>
                <c:pt idx="185">
                  <c:v>0.49156293623246489</c:v>
                </c:pt>
                <c:pt idx="186">
                  <c:v>0.51238111536880349</c:v>
                </c:pt>
                <c:pt idx="187">
                  <c:v>0.42867140018864763</c:v>
                </c:pt>
                <c:pt idx="188">
                  <c:v>0.53286770273132433</c:v>
                </c:pt>
                <c:pt idx="189">
                  <c:v>0.50242490491273817</c:v>
                </c:pt>
                <c:pt idx="190">
                  <c:v>0.44896887251829287</c:v>
                </c:pt>
                <c:pt idx="191">
                  <c:v>0.54417799781154974</c:v>
                </c:pt>
                <c:pt idx="192">
                  <c:v>0.47675430626957921</c:v>
                </c:pt>
                <c:pt idx="193">
                  <c:v>0.57015259416301334</c:v>
                </c:pt>
                <c:pt idx="194">
                  <c:v>0.46212340184272993</c:v>
                </c:pt>
                <c:pt idx="195">
                  <c:v>0.48079884314697713</c:v>
                </c:pt>
                <c:pt idx="196">
                  <c:v>0.49610308598449615</c:v>
                </c:pt>
                <c:pt idx="197">
                  <c:v>0.50555136809373713</c:v>
                </c:pt>
                <c:pt idx="198">
                  <c:v>0.55707880988933534</c:v>
                </c:pt>
                <c:pt idx="199">
                  <c:v>0.5052036952146276</c:v>
                </c:pt>
                <c:pt idx="200">
                  <c:v>0.47877799453715236</c:v>
                </c:pt>
                <c:pt idx="201">
                  <c:v>0.53899154812915007</c:v>
                </c:pt>
                <c:pt idx="202">
                  <c:v>0.48837458703205827</c:v>
                </c:pt>
                <c:pt idx="203">
                  <c:v>0.51461651246785789</c:v>
                </c:pt>
                <c:pt idx="204">
                  <c:v>0.47149526011952458</c:v>
                </c:pt>
                <c:pt idx="205">
                  <c:v>0.55605461941751222</c:v>
                </c:pt>
                <c:pt idx="206">
                  <c:v>0.58347886104953894</c:v>
                </c:pt>
                <c:pt idx="207">
                  <c:v>0.52337577631712406</c:v>
                </c:pt>
                <c:pt idx="208">
                  <c:v>0.57323535130736292</c:v>
                </c:pt>
                <c:pt idx="209">
                  <c:v>0.50790223431927928</c:v>
                </c:pt>
                <c:pt idx="210">
                  <c:v>0.51333795656663717</c:v>
                </c:pt>
                <c:pt idx="211">
                  <c:v>0.52924429944435369</c:v>
                </c:pt>
                <c:pt idx="212">
                  <c:v>0.49377512221601189</c:v>
                </c:pt>
                <c:pt idx="213">
                  <c:v>0.57878015345127376</c:v>
                </c:pt>
                <c:pt idx="214">
                  <c:v>0.41763084172867548</c:v>
                </c:pt>
                <c:pt idx="215">
                  <c:v>0.50008360709917443</c:v>
                </c:pt>
                <c:pt idx="216">
                  <c:v>0.48201971078372269</c:v>
                </c:pt>
                <c:pt idx="217">
                  <c:v>0.57199559377342135</c:v>
                </c:pt>
                <c:pt idx="218">
                  <c:v>0.46035318389504742</c:v>
                </c:pt>
                <c:pt idx="219">
                  <c:v>0.58467762874119911</c:v>
                </c:pt>
                <c:pt idx="220">
                  <c:v>0.51245969981040618</c:v>
                </c:pt>
                <c:pt idx="221">
                  <c:v>0.52308890915284445</c:v>
                </c:pt>
                <c:pt idx="222">
                  <c:v>0.53542228353446975</c:v>
                </c:pt>
                <c:pt idx="223">
                  <c:v>0.48279123344762753</c:v>
                </c:pt>
                <c:pt idx="224">
                  <c:v>0.4537240646130753</c:v>
                </c:pt>
                <c:pt idx="225">
                  <c:v>0.56225914813440692</c:v>
                </c:pt>
                <c:pt idx="226">
                  <c:v>0.4179242524521144</c:v>
                </c:pt>
                <c:pt idx="227">
                  <c:v>0.48892322742855743</c:v>
                </c:pt>
                <c:pt idx="228">
                  <c:v>0.48942399489932042</c:v>
                </c:pt>
                <c:pt idx="229">
                  <c:v>0.58097817201192314</c:v>
                </c:pt>
                <c:pt idx="230">
                  <c:v>0.56632109334843639</c:v>
                </c:pt>
                <c:pt idx="231">
                  <c:v>0.60185453326625837</c:v>
                </c:pt>
                <c:pt idx="232">
                  <c:v>0.48463660972810824</c:v>
                </c:pt>
                <c:pt idx="233">
                  <c:v>0.42021891197374567</c:v>
                </c:pt>
                <c:pt idx="234">
                  <c:v>0.40139608625918632</c:v>
                </c:pt>
                <c:pt idx="235">
                  <c:v>0.41622490248476179</c:v>
                </c:pt>
                <c:pt idx="236">
                  <c:v>0.45958771093678047</c:v>
                </c:pt>
                <c:pt idx="237">
                  <c:v>0.4270389673734532</c:v>
                </c:pt>
                <c:pt idx="238">
                  <c:v>0.41456459781145044</c:v>
                </c:pt>
                <c:pt idx="239">
                  <c:v>0.4619820054063668</c:v>
                </c:pt>
                <c:pt idx="240">
                  <c:v>0.43581378760864414</c:v>
                </c:pt>
                <c:pt idx="241">
                  <c:v>0.42774218392217017</c:v>
                </c:pt>
                <c:pt idx="242">
                  <c:v>0.42586618872336002</c:v>
                </c:pt>
                <c:pt idx="243">
                  <c:v>0.45021205616104015</c:v>
                </c:pt>
                <c:pt idx="244">
                  <c:v>0.41329196815248592</c:v>
                </c:pt>
                <c:pt idx="245">
                  <c:v>0.41551683999836486</c:v>
                </c:pt>
                <c:pt idx="246">
                  <c:v>0.42159981901728955</c:v>
                </c:pt>
                <c:pt idx="247">
                  <c:v>0.43996209545723935</c:v>
                </c:pt>
                <c:pt idx="248">
                  <c:v>0.44081856092683575</c:v>
                </c:pt>
                <c:pt idx="249">
                  <c:v>0.41980231566254628</c:v>
                </c:pt>
                <c:pt idx="250">
                  <c:v>0.41879843491679331</c:v>
                </c:pt>
                <c:pt idx="251">
                  <c:v>0.43891216287060997</c:v>
                </c:pt>
                <c:pt idx="252">
                  <c:v>0.49614376716832664</c:v>
                </c:pt>
                <c:pt idx="253">
                  <c:v>0.42310384991690375</c:v>
                </c:pt>
                <c:pt idx="254">
                  <c:v>0.4186942935554549</c:v>
                </c:pt>
                <c:pt idx="255">
                  <c:v>0.42279173449133944</c:v>
                </c:pt>
                <c:pt idx="256">
                  <c:v>0.41646868092929373</c:v>
                </c:pt>
                <c:pt idx="257">
                  <c:v>0.42585513875081732</c:v>
                </c:pt>
                <c:pt idx="258">
                  <c:v>0.39301283013482502</c:v>
                </c:pt>
                <c:pt idx="259">
                  <c:v>0.45259977620562136</c:v>
                </c:pt>
                <c:pt idx="260">
                  <c:v>0.42754454991605051</c:v>
                </c:pt>
                <c:pt idx="261">
                  <c:v>0.43484101963474331</c:v>
                </c:pt>
                <c:pt idx="262">
                  <c:v>0.45408908409712634</c:v>
                </c:pt>
                <c:pt idx="263">
                  <c:v>0.42008217627999073</c:v>
                </c:pt>
                <c:pt idx="264">
                  <c:v>0.45211975058275977</c:v>
                </c:pt>
                <c:pt idx="265">
                  <c:v>0.4357364069350006</c:v>
                </c:pt>
                <c:pt idx="266">
                  <c:v>0.44695450573593731</c:v>
                </c:pt>
                <c:pt idx="267">
                  <c:v>0.44075503901763763</c:v>
                </c:pt>
                <c:pt idx="268">
                  <c:v>0.43250873464794626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8-662D-40B2-AF6F-30DABB71F25B}"/>
            </c:ext>
          </c:extLst>
        </c:ser>
        <c:ser>
          <c:idx val="8"/>
          <c:order val="7"/>
          <c:spPr>
            <a:ln w="25400" cap="rnd">
              <a:noFill/>
              <a:round/>
            </a:ln>
            <a:effectLst/>
          </c:spPr>
          <c:xVal>
            <c:numRef>
              <c:f>v1_vs_Z!$W$3:$W$409</c:f>
              <c:numCache>
                <c:formatCode>General</c:formatCode>
                <c:ptCount val="407"/>
                <c:pt idx="0">
                  <c:v>2000</c:v>
                </c:pt>
                <c:pt idx="1">
                  <c:v>2000</c:v>
                </c:pt>
                <c:pt idx="2">
                  <c:v>2000</c:v>
                </c:pt>
                <c:pt idx="3">
                  <c:v>2000</c:v>
                </c:pt>
                <c:pt idx="4">
                  <c:v>2000</c:v>
                </c:pt>
                <c:pt idx="5">
                  <c:v>2000</c:v>
                </c:pt>
                <c:pt idx="6">
                  <c:v>2000</c:v>
                </c:pt>
                <c:pt idx="7">
                  <c:v>2000</c:v>
                </c:pt>
                <c:pt idx="8">
                  <c:v>2000</c:v>
                </c:pt>
                <c:pt idx="9">
                  <c:v>2000</c:v>
                </c:pt>
                <c:pt idx="10">
                  <c:v>2000</c:v>
                </c:pt>
                <c:pt idx="11">
                  <c:v>2000</c:v>
                </c:pt>
                <c:pt idx="12">
                  <c:v>2000</c:v>
                </c:pt>
                <c:pt idx="13">
                  <c:v>2000</c:v>
                </c:pt>
                <c:pt idx="14">
                  <c:v>2000</c:v>
                </c:pt>
                <c:pt idx="15">
                  <c:v>2000</c:v>
                </c:pt>
                <c:pt idx="16">
                  <c:v>2000</c:v>
                </c:pt>
                <c:pt idx="17">
                  <c:v>2000</c:v>
                </c:pt>
                <c:pt idx="18">
                  <c:v>2000</c:v>
                </c:pt>
                <c:pt idx="19">
                  <c:v>2000</c:v>
                </c:pt>
                <c:pt idx="20">
                  <c:v>2000</c:v>
                </c:pt>
                <c:pt idx="21">
                  <c:v>2000</c:v>
                </c:pt>
                <c:pt idx="22">
                  <c:v>2000</c:v>
                </c:pt>
                <c:pt idx="23">
                  <c:v>2000</c:v>
                </c:pt>
                <c:pt idx="24">
                  <c:v>2000</c:v>
                </c:pt>
                <c:pt idx="25">
                  <c:v>2000</c:v>
                </c:pt>
                <c:pt idx="26">
                  <c:v>2000</c:v>
                </c:pt>
                <c:pt idx="27">
                  <c:v>2000</c:v>
                </c:pt>
                <c:pt idx="28">
                  <c:v>2000</c:v>
                </c:pt>
                <c:pt idx="29">
                  <c:v>2000</c:v>
                </c:pt>
                <c:pt idx="30">
                  <c:v>2000</c:v>
                </c:pt>
                <c:pt idx="31">
                  <c:v>2000</c:v>
                </c:pt>
                <c:pt idx="32">
                  <c:v>2000</c:v>
                </c:pt>
                <c:pt idx="33">
                  <c:v>2000</c:v>
                </c:pt>
                <c:pt idx="34">
                  <c:v>2000</c:v>
                </c:pt>
                <c:pt idx="35">
                  <c:v>2000</c:v>
                </c:pt>
                <c:pt idx="36">
                  <c:v>2000</c:v>
                </c:pt>
                <c:pt idx="37">
                  <c:v>2000</c:v>
                </c:pt>
                <c:pt idx="38">
                  <c:v>2000</c:v>
                </c:pt>
                <c:pt idx="39">
                  <c:v>2000</c:v>
                </c:pt>
                <c:pt idx="40">
                  <c:v>2000</c:v>
                </c:pt>
                <c:pt idx="41">
                  <c:v>2000</c:v>
                </c:pt>
                <c:pt idx="42">
                  <c:v>2000</c:v>
                </c:pt>
                <c:pt idx="43">
                  <c:v>2000</c:v>
                </c:pt>
                <c:pt idx="44">
                  <c:v>2000</c:v>
                </c:pt>
                <c:pt idx="45">
                  <c:v>2000</c:v>
                </c:pt>
                <c:pt idx="46">
                  <c:v>2000</c:v>
                </c:pt>
                <c:pt idx="47">
                  <c:v>2000</c:v>
                </c:pt>
                <c:pt idx="48">
                  <c:v>2000</c:v>
                </c:pt>
                <c:pt idx="49">
                  <c:v>2000</c:v>
                </c:pt>
                <c:pt idx="50">
                  <c:v>2000</c:v>
                </c:pt>
                <c:pt idx="51">
                  <c:v>2000</c:v>
                </c:pt>
                <c:pt idx="52">
                  <c:v>2000</c:v>
                </c:pt>
                <c:pt idx="53">
                  <c:v>2000</c:v>
                </c:pt>
                <c:pt idx="54">
                  <c:v>2000</c:v>
                </c:pt>
                <c:pt idx="55">
                  <c:v>2000</c:v>
                </c:pt>
                <c:pt idx="56">
                  <c:v>2000</c:v>
                </c:pt>
                <c:pt idx="57">
                  <c:v>2000</c:v>
                </c:pt>
                <c:pt idx="58">
                  <c:v>2000</c:v>
                </c:pt>
                <c:pt idx="59">
                  <c:v>2000</c:v>
                </c:pt>
                <c:pt idx="60">
                  <c:v>2000</c:v>
                </c:pt>
                <c:pt idx="61">
                  <c:v>2000</c:v>
                </c:pt>
                <c:pt idx="62">
                  <c:v>2000</c:v>
                </c:pt>
                <c:pt idx="63">
                  <c:v>2000</c:v>
                </c:pt>
                <c:pt idx="64">
                  <c:v>2000</c:v>
                </c:pt>
                <c:pt idx="65">
                  <c:v>2000</c:v>
                </c:pt>
                <c:pt idx="66">
                  <c:v>2000</c:v>
                </c:pt>
                <c:pt idx="67">
                  <c:v>2000</c:v>
                </c:pt>
                <c:pt idx="68">
                  <c:v>2000</c:v>
                </c:pt>
                <c:pt idx="69">
                  <c:v>2000</c:v>
                </c:pt>
                <c:pt idx="70">
                  <c:v>2000</c:v>
                </c:pt>
                <c:pt idx="71">
                  <c:v>2000</c:v>
                </c:pt>
                <c:pt idx="72">
                  <c:v>2000</c:v>
                </c:pt>
                <c:pt idx="73">
                  <c:v>2000</c:v>
                </c:pt>
                <c:pt idx="74">
                  <c:v>2000</c:v>
                </c:pt>
                <c:pt idx="75">
                  <c:v>2000</c:v>
                </c:pt>
                <c:pt idx="76">
                  <c:v>2000</c:v>
                </c:pt>
                <c:pt idx="77">
                  <c:v>2000</c:v>
                </c:pt>
                <c:pt idx="78">
                  <c:v>2000</c:v>
                </c:pt>
                <c:pt idx="79">
                  <c:v>2000</c:v>
                </c:pt>
                <c:pt idx="80">
                  <c:v>2000</c:v>
                </c:pt>
                <c:pt idx="81">
                  <c:v>2000</c:v>
                </c:pt>
                <c:pt idx="82">
                  <c:v>2000</c:v>
                </c:pt>
                <c:pt idx="83">
                  <c:v>2000</c:v>
                </c:pt>
                <c:pt idx="84">
                  <c:v>2000</c:v>
                </c:pt>
                <c:pt idx="85">
                  <c:v>2000</c:v>
                </c:pt>
                <c:pt idx="86">
                  <c:v>2000</c:v>
                </c:pt>
                <c:pt idx="87">
                  <c:v>2000</c:v>
                </c:pt>
                <c:pt idx="88">
                  <c:v>2000</c:v>
                </c:pt>
                <c:pt idx="89">
                  <c:v>2000</c:v>
                </c:pt>
                <c:pt idx="90">
                  <c:v>2000</c:v>
                </c:pt>
                <c:pt idx="91">
                  <c:v>2000</c:v>
                </c:pt>
                <c:pt idx="92">
                  <c:v>2000</c:v>
                </c:pt>
                <c:pt idx="93">
                  <c:v>2000</c:v>
                </c:pt>
                <c:pt idx="94">
                  <c:v>2000</c:v>
                </c:pt>
                <c:pt idx="95">
                  <c:v>2000</c:v>
                </c:pt>
                <c:pt idx="96">
                  <c:v>2000</c:v>
                </c:pt>
                <c:pt idx="97">
                  <c:v>2000</c:v>
                </c:pt>
                <c:pt idx="98">
                  <c:v>2000</c:v>
                </c:pt>
                <c:pt idx="99">
                  <c:v>2000</c:v>
                </c:pt>
                <c:pt idx="100">
                  <c:v>2000</c:v>
                </c:pt>
                <c:pt idx="101">
                  <c:v>2000</c:v>
                </c:pt>
                <c:pt idx="102">
                  <c:v>2000</c:v>
                </c:pt>
                <c:pt idx="103">
                  <c:v>2000</c:v>
                </c:pt>
                <c:pt idx="104">
                  <c:v>2000</c:v>
                </c:pt>
                <c:pt idx="105">
                  <c:v>2000</c:v>
                </c:pt>
                <c:pt idx="106">
                  <c:v>2000</c:v>
                </c:pt>
                <c:pt idx="107">
                  <c:v>2000</c:v>
                </c:pt>
                <c:pt idx="108">
                  <c:v>2000</c:v>
                </c:pt>
                <c:pt idx="109">
                  <c:v>2000</c:v>
                </c:pt>
                <c:pt idx="110">
                  <c:v>2000</c:v>
                </c:pt>
                <c:pt idx="111">
                  <c:v>2000</c:v>
                </c:pt>
                <c:pt idx="112">
                  <c:v>2000</c:v>
                </c:pt>
                <c:pt idx="113">
                  <c:v>2000</c:v>
                </c:pt>
                <c:pt idx="114">
                  <c:v>2000</c:v>
                </c:pt>
                <c:pt idx="115">
                  <c:v>2000</c:v>
                </c:pt>
                <c:pt idx="116">
                  <c:v>2000</c:v>
                </c:pt>
                <c:pt idx="117">
                  <c:v>2000</c:v>
                </c:pt>
                <c:pt idx="118">
                  <c:v>2000</c:v>
                </c:pt>
                <c:pt idx="119">
                  <c:v>2000</c:v>
                </c:pt>
                <c:pt idx="120">
                  <c:v>2000</c:v>
                </c:pt>
                <c:pt idx="121">
                  <c:v>2000</c:v>
                </c:pt>
                <c:pt idx="122">
                  <c:v>2000</c:v>
                </c:pt>
                <c:pt idx="123">
                  <c:v>2000</c:v>
                </c:pt>
                <c:pt idx="124">
                  <c:v>2000</c:v>
                </c:pt>
                <c:pt idx="125">
                  <c:v>2000</c:v>
                </c:pt>
                <c:pt idx="126">
                  <c:v>2000</c:v>
                </c:pt>
                <c:pt idx="127">
                  <c:v>2000</c:v>
                </c:pt>
                <c:pt idx="128">
                  <c:v>2000</c:v>
                </c:pt>
                <c:pt idx="129">
                  <c:v>2000</c:v>
                </c:pt>
                <c:pt idx="130">
                  <c:v>2000</c:v>
                </c:pt>
                <c:pt idx="131">
                  <c:v>2000</c:v>
                </c:pt>
                <c:pt idx="132">
                  <c:v>2000</c:v>
                </c:pt>
                <c:pt idx="133">
                  <c:v>2000</c:v>
                </c:pt>
                <c:pt idx="134">
                  <c:v>2000</c:v>
                </c:pt>
                <c:pt idx="135">
                  <c:v>2000</c:v>
                </c:pt>
                <c:pt idx="136">
                  <c:v>2000</c:v>
                </c:pt>
                <c:pt idx="137">
                  <c:v>2000</c:v>
                </c:pt>
                <c:pt idx="138">
                  <c:v>2000</c:v>
                </c:pt>
                <c:pt idx="139">
                  <c:v>2000</c:v>
                </c:pt>
                <c:pt idx="140">
                  <c:v>2000</c:v>
                </c:pt>
                <c:pt idx="141">
                  <c:v>2000</c:v>
                </c:pt>
                <c:pt idx="142">
                  <c:v>2000</c:v>
                </c:pt>
                <c:pt idx="143">
                  <c:v>2000</c:v>
                </c:pt>
                <c:pt idx="144">
                  <c:v>2000</c:v>
                </c:pt>
                <c:pt idx="145">
                  <c:v>2000</c:v>
                </c:pt>
                <c:pt idx="146">
                  <c:v>2000</c:v>
                </c:pt>
                <c:pt idx="147">
                  <c:v>2000</c:v>
                </c:pt>
                <c:pt idx="148">
                  <c:v>2000</c:v>
                </c:pt>
                <c:pt idx="149">
                  <c:v>2000</c:v>
                </c:pt>
                <c:pt idx="150">
                  <c:v>2000</c:v>
                </c:pt>
                <c:pt idx="151">
                  <c:v>2000</c:v>
                </c:pt>
                <c:pt idx="152">
                  <c:v>2000</c:v>
                </c:pt>
                <c:pt idx="153">
                  <c:v>2000</c:v>
                </c:pt>
                <c:pt idx="154">
                  <c:v>2000</c:v>
                </c:pt>
                <c:pt idx="155">
                  <c:v>2000</c:v>
                </c:pt>
                <c:pt idx="156">
                  <c:v>2000</c:v>
                </c:pt>
                <c:pt idx="157">
                  <c:v>2000</c:v>
                </c:pt>
                <c:pt idx="158">
                  <c:v>2000</c:v>
                </c:pt>
                <c:pt idx="159">
                  <c:v>2000</c:v>
                </c:pt>
                <c:pt idx="160">
                  <c:v>2000</c:v>
                </c:pt>
                <c:pt idx="161">
                  <c:v>2000</c:v>
                </c:pt>
                <c:pt idx="162">
                  <c:v>2000</c:v>
                </c:pt>
                <c:pt idx="163">
                  <c:v>2000</c:v>
                </c:pt>
                <c:pt idx="164">
                  <c:v>2000</c:v>
                </c:pt>
                <c:pt idx="165">
                  <c:v>2000</c:v>
                </c:pt>
                <c:pt idx="166">
                  <c:v>2000</c:v>
                </c:pt>
                <c:pt idx="167">
                  <c:v>2000</c:v>
                </c:pt>
                <c:pt idx="168">
                  <c:v>2000</c:v>
                </c:pt>
                <c:pt idx="169">
                  <c:v>2000</c:v>
                </c:pt>
                <c:pt idx="170">
                  <c:v>2000</c:v>
                </c:pt>
                <c:pt idx="171">
                  <c:v>2000</c:v>
                </c:pt>
                <c:pt idx="172">
                  <c:v>2000</c:v>
                </c:pt>
                <c:pt idx="173">
                  <c:v>2000</c:v>
                </c:pt>
                <c:pt idx="174">
                  <c:v>2000</c:v>
                </c:pt>
                <c:pt idx="175">
                  <c:v>2000</c:v>
                </c:pt>
                <c:pt idx="176">
                  <c:v>2000</c:v>
                </c:pt>
                <c:pt idx="177">
                  <c:v>2000</c:v>
                </c:pt>
                <c:pt idx="178">
                  <c:v>2000</c:v>
                </c:pt>
                <c:pt idx="179">
                  <c:v>2000</c:v>
                </c:pt>
                <c:pt idx="180">
                  <c:v>2000</c:v>
                </c:pt>
                <c:pt idx="181">
                  <c:v>2000</c:v>
                </c:pt>
                <c:pt idx="182">
                  <c:v>2000</c:v>
                </c:pt>
                <c:pt idx="183">
                  <c:v>2000</c:v>
                </c:pt>
                <c:pt idx="184">
                  <c:v>2000</c:v>
                </c:pt>
                <c:pt idx="185">
                  <c:v>2000</c:v>
                </c:pt>
                <c:pt idx="186">
                  <c:v>2000</c:v>
                </c:pt>
                <c:pt idx="187">
                  <c:v>2000</c:v>
                </c:pt>
                <c:pt idx="188">
                  <c:v>2000</c:v>
                </c:pt>
                <c:pt idx="189">
                  <c:v>2000</c:v>
                </c:pt>
                <c:pt idx="190">
                  <c:v>2000</c:v>
                </c:pt>
                <c:pt idx="191">
                  <c:v>2000</c:v>
                </c:pt>
                <c:pt idx="192">
                  <c:v>2000</c:v>
                </c:pt>
                <c:pt idx="193">
                  <c:v>2000</c:v>
                </c:pt>
                <c:pt idx="194">
                  <c:v>2000</c:v>
                </c:pt>
                <c:pt idx="195">
                  <c:v>2000</c:v>
                </c:pt>
                <c:pt idx="196">
                  <c:v>2000</c:v>
                </c:pt>
                <c:pt idx="197">
                  <c:v>2000</c:v>
                </c:pt>
                <c:pt idx="198">
                  <c:v>2000</c:v>
                </c:pt>
                <c:pt idx="199">
                  <c:v>2000</c:v>
                </c:pt>
                <c:pt idx="200">
                  <c:v>2000</c:v>
                </c:pt>
                <c:pt idx="201">
                  <c:v>2000</c:v>
                </c:pt>
                <c:pt idx="202">
                  <c:v>2000</c:v>
                </c:pt>
                <c:pt idx="203">
                  <c:v>2000</c:v>
                </c:pt>
                <c:pt idx="204">
                  <c:v>2000</c:v>
                </c:pt>
                <c:pt idx="205">
                  <c:v>2000</c:v>
                </c:pt>
                <c:pt idx="206">
                  <c:v>2000</c:v>
                </c:pt>
                <c:pt idx="207">
                  <c:v>2000</c:v>
                </c:pt>
                <c:pt idx="208">
                  <c:v>2000</c:v>
                </c:pt>
                <c:pt idx="209">
                  <c:v>2000</c:v>
                </c:pt>
                <c:pt idx="210">
                  <c:v>2000</c:v>
                </c:pt>
                <c:pt idx="211">
                  <c:v>2000</c:v>
                </c:pt>
                <c:pt idx="212">
                  <c:v>2000</c:v>
                </c:pt>
                <c:pt idx="213">
                  <c:v>2000</c:v>
                </c:pt>
                <c:pt idx="214">
                  <c:v>2000</c:v>
                </c:pt>
                <c:pt idx="215">
                  <c:v>2000</c:v>
                </c:pt>
                <c:pt idx="216">
                  <c:v>2000</c:v>
                </c:pt>
                <c:pt idx="217">
                  <c:v>2000</c:v>
                </c:pt>
                <c:pt idx="218">
                  <c:v>2000</c:v>
                </c:pt>
                <c:pt idx="219">
                  <c:v>2000</c:v>
                </c:pt>
                <c:pt idx="220">
                  <c:v>2000</c:v>
                </c:pt>
                <c:pt idx="221">
                  <c:v>2000</c:v>
                </c:pt>
                <c:pt idx="222">
                  <c:v>2000</c:v>
                </c:pt>
                <c:pt idx="223">
                  <c:v>2000</c:v>
                </c:pt>
                <c:pt idx="224">
                  <c:v>2000</c:v>
                </c:pt>
                <c:pt idx="225">
                  <c:v>2000</c:v>
                </c:pt>
                <c:pt idx="226">
                  <c:v>2000</c:v>
                </c:pt>
                <c:pt idx="227">
                  <c:v>2000</c:v>
                </c:pt>
                <c:pt idx="228">
                  <c:v>2000</c:v>
                </c:pt>
              </c:numCache>
            </c:numRef>
          </c:xVal>
          <c:yVal>
            <c:numRef>
              <c:f>v1_vs_Z!$X$3:$X$409</c:f>
              <c:numCache>
                <c:formatCode>General</c:formatCode>
                <c:ptCount val="407"/>
                <c:pt idx="0">
                  <c:v>0.47507585247935413</c:v>
                </c:pt>
                <c:pt idx="1">
                  <c:v>0.48322165765742786</c:v>
                </c:pt>
                <c:pt idx="2">
                  <c:v>0.59123976913932286</c:v>
                </c:pt>
                <c:pt idx="3">
                  <c:v>0.49283985624389648</c:v>
                </c:pt>
                <c:pt idx="4">
                  <c:v>0.45925784765028921</c:v>
                </c:pt>
                <c:pt idx="5">
                  <c:v>0.55256468004471682</c:v>
                </c:pt>
                <c:pt idx="6">
                  <c:v>0.52650088140093909</c:v>
                </c:pt>
                <c:pt idx="7">
                  <c:v>0.50214183424740422</c:v>
                </c:pt>
                <c:pt idx="8">
                  <c:v>0.46030707032248086</c:v>
                </c:pt>
                <c:pt idx="9">
                  <c:v>0.49032629614887824</c:v>
                </c:pt>
                <c:pt idx="10">
                  <c:v>0.55735240474022563</c:v>
                </c:pt>
                <c:pt idx="11">
                  <c:v>0.55575867769477583</c:v>
                </c:pt>
                <c:pt idx="12">
                  <c:v>0.4727397709936102</c:v>
                </c:pt>
                <c:pt idx="13">
                  <c:v>0.58567848463413319</c:v>
                </c:pt>
                <c:pt idx="14">
                  <c:v>0.53433531193373063</c:v>
                </c:pt>
                <c:pt idx="15">
                  <c:v>0.44164950034254219</c:v>
                </c:pt>
                <c:pt idx="16">
                  <c:v>0.55244695771153818</c:v>
                </c:pt>
                <c:pt idx="17">
                  <c:v>0.60630088171505625</c:v>
                </c:pt>
                <c:pt idx="18">
                  <c:v>0.49987433666945469</c:v>
                </c:pt>
                <c:pt idx="19">
                  <c:v>0.49265290182017846</c:v>
                </c:pt>
                <c:pt idx="20">
                  <c:v>0.52453954214045051</c:v>
                </c:pt>
                <c:pt idx="21">
                  <c:v>0.57349752579556934</c:v>
                </c:pt>
                <c:pt idx="22">
                  <c:v>0.59115396208996873</c:v>
                </c:pt>
                <c:pt idx="23">
                  <c:v>0.47169594984430896</c:v>
                </c:pt>
                <c:pt idx="24">
                  <c:v>0.49366940669657322</c:v>
                </c:pt>
                <c:pt idx="25">
                  <c:v>0.51931778193126632</c:v>
                </c:pt>
                <c:pt idx="26">
                  <c:v>0.5512475727029762</c:v>
                </c:pt>
                <c:pt idx="27">
                  <c:v>0.54498304078322379</c:v>
                </c:pt>
                <c:pt idx="28">
                  <c:v>0.56212093088008763</c:v>
                </c:pt>
                <c:pt idx="29">
                  <c:v>0.5475689195532919</c:v>
                </c:pt>
                <c:pt idx="30">
                  <c:v>0.62145693763029075</c:v>
                </c:pt>
                <c:pt idx="31">
                  <c:v>0.44986827237841204</c:v>
                </c:pt>
                <c:pt idx="32">
                  <c:v>0.55850913315087125</c:v>
                </c:pt>
                <c:pt idx="33">
                  <c:v>0.51566255595800581</c:v>
                </c:pt>
                <c:pt idx="34">
                  <c:v>0.45743725664341756</c:v>
                </c:pt>
                <c:pt idx="35">
                  <c:v>0.59526251473008618</c:v>
                </c:pt>
                <c:pt idx="36">
                  <c:v>0.47427442081155508</c:v>
                </c:pt>
                <c:pt idx="37">
                  <c:v>0.54364562371541303</c:v>
                </c:pt>
                <c:pt idx="38">
                  <c:v>0.45706174277203548</c:v>
                </c:pt>
                <c:pt idx="39">
                  <c:v>0.47331026440843538</c:v>
                </c:pt>
                <c:pt idx="40">
                  <c:v>0.57727192479672718</c:v>
                </c:pt>
                <c:pt idx="41">
                  <c:v>0.40696909978551077</c:v>
                </c:pt>
                <c:pt idx="42">
                  <c:v>0.5432793078658682</c:v>
                </c:pt>
                <c:pt idx="43">
                  <c:v>0.57314145740659483</c:v>
                </c:pt>
                <c:pt idx="44">
                  <c:v>0.49356853711481447</c:v>
                </c:pt>
                <c:pt idx="45">
                  <c:v>0.52000109000989991</c:v>
                </c:pt>
                <c:pt idx="46">
                  <c:v>0.51517382616682839</c:v>
                </c:pt>
                <c:pt idx="47">
                  <c:v>0.58761031614671422</c:v>
                </c:pt>
                <c:pt idx="48">
                  <c:v>0.50908427272289991</c:v>
                </c:pt>
                <c:pt idx="49">
                  <c:v>0.51978293021679389</c:v>
                </c:pt>
                <c:pt idx="50">
                  <c:v>0.52551996484393404</c:v>
                </c:pt>
                <c:pt idx="51">
                  <c:v>0.51267989674928827</c:v>
                </c:pt>
                <c:pt idx="52">
                  <c:v>0.46501250667497596</c:v>
                </c:pt>
                <c:pt idx="53">
                  <c:v>0.43648496541015747</c:v>
                </c:pt>
                <c:pt idx="54">
                  <c:v>0.41700293784198156</c:v>
                </c:pt>
                <c:pt idx="55">
                  <c:v>0.51249732527557201</c:v>
                </c:pt>
                <c:pt idx="56">
                  <c:v>0.50786510270763363</c:v>
                </c:pt>
                <c:pt idx="57">
                  <c:v>0.41281617115040248</c:v>
                </c:pt>
                <c:pt idx="58">
                  <c:v>0.525761027094098</c:v>
                </c:pt>
                <c:pt idx="59">
                  <c:v>0.44736458935382178</c:v>
                </c:pt>
                <c:pt idx="60">
                  <c:v>0.58557965219815045</c:v>
                </c:pt>
                <c:pt idx="61">
                  <c:v>0.46414499123283681</c:v>
                </c:pt>
                <c:pt idx="62">
                  <c:v>0.4219446522386508</c:v>
                </c:pt>
                <c:pt idx="63">
                  <c:v>0.53724213376105923</c:v>
                </c:pt>
                <c:pt idx="64">
                  <c:v>0.50462533100930473</c:v>
                </c:pt>
                <c:pt idx="65">
                  <c:v>0.4789314903847926</c:v>
                </c:pt>
                <c:pt idx="66">
                  <c:v>0.47152566297694026</c:v>
                </c:pt>
                <c:pt idx="67">
                  <c:v>0.46494015713408171</c:v>
                </c:pt>
                <c:pt idx="68">
                  <c:v>0.52168130315329586</c:v>
                </c:pt>
                <c:pt idx="69">
                  <c:v>0.49941168851737894</c:v>
                </c:pt>
                <c:pt idx="70">
                  <c:v>0.52246696237425261</c:v>
                </c:pt>
                <c:pt idx="71">
                  <c:v>0.49698615781256139</c:v>
                </c:pt>
                <c:pt idx="72">
                  <c:v>0.51564650571855819</c:v>
                </c:pt>
                <c:pt idx="73">
                  <c:v>0.40029747823484846</c:v>
                </c:pt>
                <c:pt idx="74">
                  <c:v>0.47394461925675402</c:v>
                </c:pt>
                <c:pt idx="75">
                  <c:v>0.57519206069108764</c:v>
                </c:pt>
                <c:pt idx="76">
                  <c:v>0.54622329217068688</c:v>
                </c:pt>
                <c:pt idx="77">
                  <c:v>0.50072296221439794</c:v>
                </c:pt>
                <c:pt idx="78">
                  <c:v>0.47701098663735941</c:v>
                </c:pt>
                <c:pt idx="79">
                  <c:v>0.58483257528355803</c:v>
                </c:pt>
                <c:pt idx="80">
                  <c:v>0.56380657641221965</c:v>
                </c:pt>
                <c:pt idx="81">
                  <c:v>0.40313667299558109</c:v>
                </c:pt>
                <c:pt idx="82">
                  <c:v>0.58217842126414776</c:v>
                </c:pt>
                <c:pt idx="83">
                  <c:v>0.54552862546105962</c:v>
                </c:pt>
                <c:pt idx="84">
                  <c:v>0.5441707134721081</c:v>
                </c:pt>
                <c:pt idx="85">
                  <c:v>0.52011430592969521</c:v>
                </c:pt>
                <c:pt idx="86">
                  <c:v>0.39001992346553593</c:v>
                </c:pt>
                <c:pt idx="87">
                  <c:v>0.39697254766991169</c:v>
                </c:pt>
                <c:pt idx="88">
                  <c:v>0.5540067323273874</c:v>
                </c:pt>
                <c:pt idx="89">
                  <c:v>0.47888006788687032</c:v>
                </c:pt>
                <c:pt idx="90">
                  <c:v>0.50183515121057598</c:v>
                </c:pt>
                <c:pt idx="91">
                  <c:v>0.57104369111080233</c:v>
                </c:pt>
                <c:pt idx="92">
                  <c:v>0.52427891094449863</c:v>
                </c:pt>
                <c:pt idx="93">
                  <c:v>0.51475068629647092</c:v>
                </c:pt>
                <c:pt idx="94">
                  <c:v>0.51658924122518579</c:v>
                </c:pt>
                <c:pt idx="95">
                  <c:v>0.54717784929598379</c:v>
                </c:pt>
                <c:pt idx="96">
                  <c:v>0.39544657115443688</c:v>
                </c:pt>
                <c:pt idx="97">
                  <c:v>0.57845137046936013</c:v>
                </c:pt>
                <c:pt idx="98">
                  <c:v>0.50072293134855217</c:v>
                </c:pt>
                <c:pt idx="99">
                  <c:v>0.47880697756569385</c:v>
                </c:pt>
                <c:pt idx="100">
                  <c:v>0.40894003832382336</c:v>
                </c:pt>
                <c:pt idx="101">
                  <c:v>0.54035520116528857</c:v>
                </c:pt>
                <c:pt idx="102">
                  <c:v>0.51386326238424718</c:v>
                </c:pt>
                <c:pt idx="103">
                  <c:v>0.45420943002713837</c:v>
                </c:pt>
                <c:pt idx="104">
                  <c:v>0.47268649654498246</c:v>
                </c:pt>
                <c:pt idx="105">
                  <c:v>0.52041975433271981</c:v>
                </c:pt>
                <c:pt idx="106">
                  <c:v>0.5305516531790454</c:v>
                </c:pt>
                <c:pt idx="107">
                  <c:v>0.50055079253047796</c:v>
                </c:pt>
                <c:pt idx="108">
                  <c:v>0.58475399084195523</c:v>
                </c:pt>
                <c:pt idx="109">
                  <c:v>0.50050878411530797</c:v>
                </c:pt>
                <c:pt idx="110">
                  <c:v>0.51508891422698255</c:v>
                </c:pt>
                <c:pt idx="111">
                  <c:v>0.49749640109776683</c:v>
                </c:pt>
                <c:pt idx="112">
                  <c:v>0.49365119584796929</c:v>
                </c:pt>
                <c:pt idx="113">
                  <c:v>0.54880201006469365</c:v>
                </c:pt>
                <c:pt idx="114">
                  <c:v>0.55546199519175721</c:v>
                </c:pt>
                <c:pt idx="115">
                  <c:v>0.53812477346729315</c:v>
                </c:pt>
                <c:pt idx="116">
                  <c:v>0.40506705381344354</c:v>
                </c:pt>
                <c:pt idx="117">
                  <c:v>0.44493374972364846</c:v>
                </c:pt>
                <c:pt idx="118">
                  <c:v>0.59853472643160677</c:v>
                </c:pt>
                <c:pt idx="119">
                  <c:v>0.57168100908024966</c:v>
                </c:pt>
                <c:pt idx="120">
                  <c:v>0.54438418165676028</c:v>
                </c:pt>
                <c:pt idx="121">
                  <c:v>0.59086579856019528</c:v>
                </c:pt>
                <c:pt idx="122">
                  <c:v>0.47510597754416334</c:v>
                </c:pt>
                <c:pt idx="123">
                  <c:v>0.48682675749825871</c:v>
                </c:pt>
                <c:pt idx="124">
                  <c:v>0.54325659060388098</c:v>
                </c:pt>
                <c:pt idx="125">
                  <c:v>0.45021696383040904</c:v>
                </c:pt>
                <c:pt idx="126">
                  <c:v>0.41571589383336</c:v>
                </c:pt>
                <c:pt idx="127">
                  <c:v>0.5688570929128367</c:v>
                </c:pt>
                <c:pt idx="128">
                  <c:v>0.57491753986484462</c:v>
                </c:pt>
                <c:pt idx="129">
                  <c:v>0.5585167261487638</c:v>
                </c:pt>
                <c:pt idx="130">
                  <c:v>0.47978786325685308</c:v>
                </c:pt>
                <c:pt idx="131">
                  <c:v>0.43138944650739713</c:v>
                </c:pt>
                <c:pt idx="132">
                  <c:v>0.40643326871472391</c:v>
                </c:pt>
                <c:pt idx="133">
                  <c:v>0.55791268156032492</c:v>
                </c:pt>
                <c:pt idx="134">
                  <c:v>0.49194934574716487</c:v>
                </c:pt>
                <c:pt idx="135">
                  <c:v>0.56913556456725134</c:v>
                </c:pt>
                <c:pt idx="136">
                  <c:v>0.45483316702474558</c:v>
                </c:pt>
                <c:pt idx="137">
                  <c:v>0.46934295387545621</c:v>
                </c:pt>
                <c:pt idx="138">
                  <c:v>0.47371506996680857</c:v>
                </c:pt>
                <c:pt idx="139">
                  <c:v>0.42826924909295105</c:v>
                </c:pt>
                <c:pt idx="140">
                  <c:v>0.4156456123040862</c:v>
                </c:pt>
                <c:pt idx="141">
                  <c:v>0.58243695358263337</c:v>
                </c:pt>
                <c:pt idx="142">
                  <c:v>0.43149423605148185</c:v>
                </c:pt>
                <c:pt idx="143">
                  <c:v>0.44399385387476936</c:v>
                </c:pt>
                <c:pt idx="144">
                  <c:v>0.58303519539219506</c:v>
                </c:pt>
                <c:pt idx="145">
                  <c:v>0.48838193310319</c:v>
                </c:pt>
                <c:pt idx="146">
                  <c:v>0.5655627195345404</c:v>
                </c:pt>
                <c:pt idx="147">
                  <c:v>0.54779282039358501</c:v>
                </c:pt>
                <c:pt idx="148">
                  <c:v>0.57475833383586317</c:v>
                </c:pt>
                <c:pt idx="149">
                  <c:v>0.46738189240757289</c:v>
                </c:pt>
                <c:pt idx="150">
                  <c:v>0.49522331680185511</c:v>
                </c:pt>
                <c:pt idx="151">
                  <c:v>0.5296510495509682</c:v>
                </c:pt>
                <c:pt idx="152">
                  <c:v>0.40906226707038534</c:v>
                </c:pt>
                <c:pt idx="153">
                  <c:v>0.42680228807329229</c:v>
                </c:pt>
                <c:pt idx="154">
                  <c:v>0.45438564313676461</c:v>
                </c:pt>
                <c:pt idx="155">
                  <c:v>0.47507585247935413</c:v>
                </c:pt>
                <c:pt idx="156">
                  <c:v>0.48322165765742786</c:v>
                </c:pt>
                <c:pt idx="157">
                  <c:v>0.59123976913932286</c:v>
                </c:pt>
                <c:pt idx="158">
                  <c:v>0.49283985624389648</c:v>
                </c:pt>
                <c:pt idx="159">
                  <c:v>0.45925784765028921</c:v>
                </c:pt>
                <c:pt idx="160">
                  <c:v>0.55256468004471682</c:v>
                </c:pt>
                <c:pt idx="161">
                  <c:v>0.52650088140093909</c:v>
                </c:pt>
                <c:pt idx="162">
                  <c:v>0.50214183424740422</c:v>
                </c:pt>
                <c:pt idx="163">
                  <c:v>0.46030707032248086</c:v>
                </c:pt>
                <c:pt idx="164">
                  <c:v>0.49032629614887824</c:v>
                </c:pt>
                <c:pt idx="165">
                  <c:v>0.55735240474022563</c:v>
                </c:pt>
                <c:pt idx="166">
                  <c:v>0.55575867769477583</c:v>
                </c:pt>
                <c:pt idx="167">
                  <c:v>0.4727397709936102</c:v>
                </c:pt>
                <c:pt idx="168">
                  <c:v>0.58567848463413319</c:v>
                </c:pt>
                <c:pt idx="169">
                  <c:v>0.53433531193373063</c:v>
                </c:pt>
                <c:pt idx="170">
                  <c:v>0.44164950034254219</c:v>
                </c:pt>
                <c:pt idx="171">
                  <c:v>0.55244695771153818</c:v>
                </c:pt>
                <c:pt idx="172">
                  <c:v>0.60630088171505625</c:v>
                </c:pt>
                <c:pt idx="173">
                  <c:v>0.49987433666945469</c:v>
                </c:pt>
                <c:pt idx="174">
                  <c:v>0.49265290182017846</c:v>
                </c:pt>
                <c:pt idx="175">
                  <c:v>0.52453954214045051</c:v>
                </c:pt>
                <c:pt idx="176">
                  <c:v>0.57349752579556934</c:v>
                </c:pt>
                <c:pt idx="177">
                  <c:v>0.59115396208996873</c:v>
                </c:pt>
                <c:pt idx="178">
                  <c:v>0.47169594984430896</c:v>
                </c:pt>
                <c:pt idx="179">
                  <c:v>0.49366940669657322</c:v>
                </c:pt>
                <c:pt idx="180">
                  <c:v>0.51931778193126632</c:v>
                </c:pt>
                <c:pt idx="181">
                  <c:v>0.5512475727029762</c:v>
                </c:pt>
                <c:pt idx="182">
                  <c:v>0.54498304078322379</c:v>
                </c:pt>
                <c:pt idx="183">
                  <c:v>0.56212093088008763</c:v>
                </c:pt>
                <c:pt idx="184">
                  <c:v>0.5475689195532919</c:v>
                </c:pt>
                <c:pt idx="185">
                  <c:v>0.62145693763029075</c:v>
                </c:pt>
                <c:pt idx="186">
                  <c:v>0.40552223243100588</c:v>
                </c:pt>
                <c:pt idx="187">
                  <c:v>0.41066278460175526</c:v>
                </c:pt>
                <c:pt idx="188">
                  <c:v>0.38546912499694874</c:v>
                </c:pt>
                <c:pt idx="189">
                  <c:v>0.41435980292926833</c:v>
                </c:pt>
                <c:pt idx="190">
                  <c:v>0.44350259308429452</c:v>
                </c:pt>
                <c:pt idx="191">
                  <c:v>0.40444356374259705</c:v>
                </c:pt>
                <c:pt idx="192">
                  <c:v>0.41166694314011343</c:v>
                </c:pt>
                <c:pt idx="193">
                  <c:v>0.40506026332752343</c:v>
                </c:pt>
                <c:pt idx="194">
                  <c:v>0.4073428543037233</c:v>
                </c:pt>
                <c:pt idx="195">
                  <c:v>0.40377732447629838</c:v>
                </c:pt>
                <c:pt idx="196">
                  <c:v>0.42174612312302284</c:v>
                </c:pt>
                <c:pt idx="197">
                  <c:v>0.39118171387477657</c:v>
                </c:pt>
                <c:pt idx="198">
                  <c:v>0.50861646997469445</c:v>
                </c:pt>
                <c:pt idx="199">
                  <c:v>0.40821080186769371</c:v>
                </c:pt>
                <c:pt idx="200">
                  <c:v>0.41013769484506019</c:v>
                </c:pt>
                <c:pt idx="201">
                  <c:v>0.4097764101282646</c:v>
                </c:pt>
                <c:pt idx="202">
                  <c:v>0.39300566925876379</c:v>
                </c:pt>
                <c:pt idx="203">
                  <c:v>0.40318627440864363</c:v>
                </c:pt>
                <c:pt idx="204">
                  <c:v>0.40815212589617433</c:v>
                </c:pt>
                <c:pt idx="205">
                  <c:v>0.44497001709163025</c:v>
                </c:pt>
                <c:pt idx="206">
                  <c:v>0.49621420302682523</c:v>
                </c:pt>
                <c:pt idx="207">
                  <c:v>0.38348099418292092</c:v>
                </c:pt>
                <c:pt idx="208">
                  <c:v>0.40547469902956512</c:v>
                </c:pt>
                <c:pt idx="209">
                  <c:v>0.39201249896125689</c:v>
                </c:pt>
                <c:pt idx="210">
                  <c:v>0.41190664729309329</c:v>
                </c:pt>
                <c:pt idx="211">
                  <c:v>0.40647049292390419</c:v>
                </c:pt>
                <c:pt idx="212">
                  <c:v>0.4167684500168215</c:v>
                </c:pt>
                <c:pt idx="213">
                  <c:v>0.38930624339533237</c:v>
                </c:pt>
                <c:pt idx="214">
                  <c:v>0.48423624885142696</c:v>
                </c:pt>
                <c:pt idx="215">
                  <c:v>0.41166651101828217</c:v>
                </c:pt>
                <c:pt idx="216">
                  <c:v>0.43005196770789617</c:v>
                </c:pt>
                <c:pt idx="217">
                  <c:v>0.41479754234435467</c:v>
                </c:pt>
                <c:pt idx="218">
                  <c:v>0.40132345892568688</c:v>
                </c:pt>
                <c:pt idx="219">
                  <c:v>0.4104893185523415</c:v>
                </c:pt>
                <c:pt idx="220">
                  <c:v>0.39988072759442422</c:v>
                </c:pt>
                <c:pt idx="221">
                  <c:v>0.37854579247956532</c:v>
                </c:pt>
                <c:pt idx="222">
                  <c:v>0.42326824140786057</c:v>
                </c:pt>
                <c:pt idx="223">
                  <c:v>0.403171211876239</c:v>
                </c:pt>
                <c:pt idx="224">
                  <c:v>0.39461816273802919</c:v>
                </c:pt>
                <c:pt idx="225">
                  <c:v>0.40830688724346265</c:v>
                </c:pt>
                <c:pt idx="226">
                  <c:v>0.49643899897662536</c:v>
                </c:pt>
                <c:pt idx="227">
                  <c:v>0.41268570122320047</c:v>
                </c:pt>
                <c:pt idx="228">
                  <c:v>0.5031175653424339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9-662D-40B2-AF6F-30DABB71F25B}"/>
            </c:ext>
          </c:extLst>
        </c:ser>
        <c:ser>
          <c:idx val="9"/>
          <c:order val="8"/>
          <c:spPr>
            <a:ln w="25400" cap="rnd">
              <a:noFill/>
              <a:round/>
            </a:ln>
            <a:effectLst/>
          </c:spPr>
          <c:xVal>
            <c:numRef>
              <c:f>v1_vs_Z!$AA$3:$AA$409</c:f>
              <c:numCache>
                <c:formatCode>General</c:formatCode>
                <c:ptCount val="407"/>
                <c:pt idx="0">
                  <c:v>3000</c:v>
                </c:pt>
                <c:pt idx="1">
                  <c:v>3000</c:v>
                </c:pt>
                <c:pt idx="2">
                  <c:v>3000</c:v>
                </c:pt>
                <c:pt idx="3">
                  <c:v>3000</c:v>
                </c:pt>
                <c:pt idx="4">
                  <c:v>3000</c:v>
                </c:pt>
                <c:pt idx="5">
                  <c:v>3000</c:v>
                </c:pt>
                <c:pt idx="6">
                  <c:v>3000</c:v>
                </c:pt>
                <c:pt idx="7">
                  <c:v>3000</c:v>
                </c:pt>
                <c:pt idx="8">
                  <c:v>3000</c:v>
                </c:pt>
                <c:pt idx="9">
                  <c:v>3000</c:v>
                </c:pt>
                <c:pt idx="10">
                  <c:v>3000</c:v>
                </c:pt>
                <c:pt idx="11">
                  <c:v>3000</c:v>
                </c:pt>
                <c:pt idx="12">
                  <c:v>3000</c:v>
                </c:pt>
                <c:pt idx="13">
                  <c:v>3000</c:v>
                </c:pt>
                <c:pt idx="14">
                  <c:v>3000</c:v>
                </c:pt>
                <c:pt idx="15">
                  <c:v>3000</c:v>
                </c:pt>
                <c:pt idx="16">
                  <c:v>3000</c:v>
                </c:pt>
                <c:pt idx="17">
                  <c:v>3000</c:v>
                </c:pt>
                <c:pt idx="18">
                  <c:v>3000</c:v>
                </c:pt>
                <c:pt idx="19">
                  <c:v>3000</c:v>
                </c:pt>
                <c:pt idx="20">
                  <c:v>3000</c:v>
                </c:pt>
                <c:pt idx="21">
                  <c:v>3000</c:v>
                </c:pt>
                <c:pt idx="22">
                  <c:v>3000</c:v>
                </c:pt>
                <c:pt idx="23">
                  <c:v>3000</c:v>
                </c:pt>
                <c:pt idx="24">
                  <c:v>3000</c:v>
                </c:pt>
                <c:pt idx="25">
                  <c:v>3000</c:v>
                </c:pt>
                <c:pt idx="26">
                  <c:v>3000</c:v>
                </c:pt>
                <c:pt idx="27">
                  <c:v>3000</c:v>
                </c:pt>
                <c:pt idx="28">
                  <c:v>3000</c:v>
                </c:pt>
                <c:pt idx="29">
                  <c:v>3000</c:v>
                </c:pt>
                <c:pt idx="30">
                  <c:v>3000</c:v>
                </c:pt>
                <c:pt idx="31">
                  <c:v>3000</c:v>
                </c:pt>
                <c:pt idx="32">
                  <c:v>3000</c:v>
                </c:pt>
                <c:pt idx="33">
                  <c:v>3000</c:v>
                </c:pt>
                <c:pt idx="34">
                  <c:v>3000</c:v>
                </c:pt>
                <c:pt idx="35">
                  <c:v>3000</c:v>
                </c:pt>
                <c:pt idx="36">
                  <c:v>3000</c:v>
                </c:pt>
                <c:pt idx="37">
                  <c:v>3000</c:v>
                </c:pt>
                <c:pt idx="38">
                  <c:v>3000</c:v>
                </c:pt>
                <c:pt idx="39">
                  <c:v>3000</c:v>
                </c:pt>
                <c:pt idx="40">
                  <c:v>3000</c:v>
                </c:pt>
                <c:pt idx="41">
                  <c:v>3000</c:v>
                </c:pt>
                <c:pt idx="42">
                  <c:v>3000</c:v>
                </c:pt>
                <c:pt idx="43">
                  <c:v>3000</c:v>
                </c:pt>
                <c:pt idx="44">
                  <c:v>3000</c:v>
                </c:pt>
                <c:pt idx="45">
                  <c:v>3000</c:v>
                </c:pt>
                <c:pt idx="46">
                  <c:v>3000</c:v>
                </c:pt>
                <c:pt idx="47">
                  <c:v>3000</c:v>
                </c:pt>
                <c:pt idx="48">
                  <c:v>3000</c:v>
                </c:pt>
                <c:pt idx="49">
                  <c:v>3000</c:v>
                </c:pt>
                <c:pt idx="50">
                  <c:v>3000</c:v>
                </c:pt>
                <c:pt idx="51">
                  <c:v>3000</c:v>
                </c:pt>
                <c:pt idx="52">
                  <c:v>3000</c:v>
                </c:pt>
                <c:pt idx="53">
                  <c:v>3000</c:v>
                </c:pt>
                <c:pt idx="54">
                  <c:v>3000</c:v>
                </c:pt>
                <c:pt idx="55">
                  <c:v>3000</c:v>
                </c:pt>
                <c:pt idx="56">
                  <c:v>3000</c:v>
                </c:pt>
                <c:pt idx="57">
                  <c:v>3000</c:v>
                </c:pt>
                <c:pt idx="58">
                  <c:v>3000</c:v>
                </c:pt>
                <c:pt idx="59">
                  <c:v>3000</c:v>
                </c:pt>
                <c:pt idx="60">
                  <c:v>3000</c:v>
                </c:pt>
                <c:pt idx="61">
                  <c:v>3000</c:v>
                </c:pt>
                <c:pt idx="62">
                  <c:v>3000</c:v>
                </c:pt>
                <c:pt idx="63">
                  <c:v>3000</c:v>
                </c:pt>
                <c:pt idx="64">
                  <c:v>3000</c:v>
                </c:pt>
                <c:pt idx="65">
                  <c:v>3000</c:v>
                </c:pt>
                <c:pt idx="66">
                  <c:v>3000</c:v>
                </c:pt>
                <c:pt idx="67">
                  <c:v>3000</c:v>
                </c:pt>
                <c:pt idx="68">
                  <c:v>3000</c:v>
                </c:pt>
                <c:pt idx="69">
                  <c:v>3000</c:v>
                </c:pt>
                <c:pt idx="70">
                  <c:v>3000</c:v>
                </c:pt>
                <c:pt idx="71">
                  <c:v>3000</c:v>
                </c:pt>
                <c:pt idx="72">
                  <c:v>3000</c:v>
                </c:pt>
                <c:pt idx="73">
                  <c:v>3000</c:v>
                </c:pt>
                <c:pt idx="74">
                  <c:v>3000</c:v>
                </c:pt>
                <c:pt idx="75">
                  <c:v>3000</c:v>
                </c:pt>
                <c:pt idx="76">
                  <c:v>3000</c:v>
                </c:pt>
                <c:pt idx="77">
                  <c:v>3000</c:v>
                </c:pt>
                <c:pt idx="78">
                  <c:v>3000</c:v>
                </c:pt>
                <c:pt idx="79">
                  <c:v>3000</c:v>
                </c:pt>
                <c:pt idx="80">
                  <c:v>3000</c:v>
                </c:pt>
                <c:pt idx="81">
                  <c:v>3000</c:v>
                </c:pt>
                <c:pt idx="82">
                  <c:v>3000</c:v>
                </c:pt>
                <c:pt idx="83">
                  <c:v>3000</c:v>
                </c:pt>
                <c:pt idx="84">
                  <c:v>3000</c:v>
                </c:pt>
                <c:pt idx="85">
                  <c:v>3000</c:v>
                </c:pt>
                <c:pt idx="86">
                  <c:v>3000</c:v>
                </c:pt>
                <c:pt idx="87">
                  <c:v>3000</c:v>
                </c:pt>
                <c:pt idx="88">
                  <c:v>3000</c:v>
                </c:pt>
                <c:pt idx="89">
                  <c:v>3000</c:v>
                </c:pt>
                <c:pt idx="90">
                  <c:v>3000</c:v>
                </c:pt>
                <c:pt idx="91">
                  <c:v>3000</c:v>
                </c:pt>
                <c:pt idx="92">
                  <c:v>3000</c:v>
                </c:pt>
                <c:pt idx="93">
                  <c:v>3000</c:v>
                </c:pt>
                <c:pt idx="94">
                  <c:v>3000</c:v>
                </c:pt>
                <c:pt idx="95">
                  <c:v>3000</c:v>
                </c:pt>
                <c:pt idx="96">
                  <c:v>3000</c:v>
                </c:pt>
                <c:pt idx="97">
                  <c:v>3000</c:v>
                </c:pt>
                <c:pt idx="98">
                  <c:v>3000</c:v>
                </c:pt>
                <c:pt idx="99">
                  <c:v>3000</c:v>
                </c:pt>
                <c:pt idx="100">
                  <c:v>3000</c:v>
                </c:pt>
                <c:pt idx="101">
                  <c:v>3000</c:v>
                </c:pt>
                <c:pt idx="102">
                  <c:v>3000</c:v>
                </c:pt>
                <c:pt idx="103">
                  <c:v>3000</c:v>
                </c:pt>
                <c:pt idx="104">
                  <c:v>3000</c:v>
                </c:pt>
                <c:pt idx="105">
                  <c:v>3000</c:v>
                </c:pt>
                <c:pt idx="106">
                  <c:v>3000</c:v>
                </c:pt>
                <c:pt idx="107">
                  <c:v>3000</c:v>
                </c:pt>
                <c:pt idx="108">
                  <c:v>3000</c:v>
                </c:pt>
                <c:pt idx="109">
                  <c:v>3000</c:v>
                </c:pt>
                <c:pt idx="110">
                  <c:v>3000</c:v>
                </c:pt>
                <c:pt idx="111">
                  <c:v>3000</c:v>
                </c:pt>
                <c:pt idx="112">
                  <c:v>3000</c:v>
                </c:pt>
                <c:pt idx="113">
                  <c:v>3000</c:v>
                </c:pt>
                <c:pt idx="114">
                  <c:v>3000</c:v>
                </c:pt>
                <c:pt idx="115">
                  <c:v>3000</c:v>
                </c:pt>
                <c:pt idx="116">
                  <c:v>3000</c:v>
                </c:pt>
                <c:pt idx="117">
                  <c:v>3000</c:v>
                </c:pt>
                <c:pt idx="118">
                  <c:v>3000</c:v>
                </c:pt>
                <c:pt idx="119">
                  <c:v>3000</c:v>
                </c:pt>
                <c:pt idx="120">
                  <c:v>3000</c:v>
                </c:pt>
                <c:pt idx="121">
                  <c:v>3000</c:v>
                </c:pt>
                <c:pt idx="122">
                  <c:v>3000</c:v>
                </c:pt>
                <c:pt idx="123">
                  <c:v>3000</c:v>
                </c:pt>
                <c:pt idx="124">
                  <c:v>3000</c:v>
                </c:pt>
                <c:pt idx="125">
                  <c:v>3000</c:v>
                </c:pt>
                <c:pt idx="126">
                  <c:v>3000</c:v>
                </c:pt>
                <c:pt idx="127">
                  <c:v>3000</c:v>
                </c:pt>
                <c:pt idx="128">
                  <c:v>3000</c:v>
                </c:pt>
                <c:pt idx="129">
                  <c:v>3000</c:v>
                </c:pt>
                <c:pt idx="130">
                  <c:v>3000</c:v>
                </c:pt>
                <c:pt idx="131">
                  <c:v>3000</c:v>
                </c:pt>
                <c:pt idx="132">
                  <c:v>3000</c:v>
                </c:pt>
                <c:pt idx="133">
                  <c:v>3000</c:v>
                </c:pt>
                <c:pt idx="134">
                  <c:v>3000</c:v>
                </c:pt>
                <c:pt idx="135">
                  <c:v>3000</c:v>
                </c:pt>
                <c:pt idx="136">
                  <c:v>3000</c:v>
                </c:pt>
                <c:pt idx="137">
                  <c:v>3000</c:v>
                </c:pt>
                <c:pt idx="138">
                  <c:v>3000</c:v>
                </c:pt>
                <c:pt idx="139">
                  <c:v>3000</c:v>
                </c:pt>
                <c:pt idx="140">
                  <c:v>3000</c:v>
                </c:pt>
                <c:pt idx="141">
                  <c:v>3000</c:v>
                </c:pt>
                <c:pt idx="142">
                  <c:v>3000</c:v>
                </c:pt>
                <c:pt idx="143">
                  <c:v>3000</c:v>
                </c:pt>
                <c:pt idx="144">
                  <c:v>3000</c:v>
                </c:pt>
                <c:pt idx="145">
                  <c:v>3000</c:v>
                </c:pt>
                <c:pt idx="146">
                  <c:v>3000</c:v>
                </c:pt>
                <c:pt idx="147">
                  <c:v>3000</c:v>
                </c:pt>
                <c:pt idx="148">
                  <c:v>3000</c:v>
                </c:pt>
                <c:pt idx="149">
                  <c:v>3000</c:v>
                </c:pt>
                <c:pt idx="150">
                  <c:v>3000</c:v>
                </c:pt>
                <c:pt idx="151">
                  <c:v>3000</c:v>
                </c:pt>
                <c:pt idx="152">
                  <c:v>3000</c:v>
                </c:pt>
                <c:pt idx="153">
                  <c:v>3000</c:v>
                </c:pt>
                <c:pt idx="154">
                  <c:v>3000</c:v>
                </c:pt>
                <c:pt idx="155">
                  <c:v>3000</c:v>
                </c:pt>
                <c:pt idx="156">
                  <c:v>3000</c:v>
                </c:pt>
                <c:pt idx="157">
                  <c:v>3000</c:v>
                </c:pt>
                <c:pt idx="158">
                  <c:v>3000</c:v>
                </c:pt>
                <c:pt idx="159">
                  <c:v>3000</c:v>
                </c:pt>
                <c:pt idx="160">
                  <c:v>3000</c:v>
                </c:pt>
                <c:pt idx="161">
                  <c:v>3000</c:v>
                </c:pt>
                <c:pt idx="162">
                  <c:v>3000</c:v>
                </c:pt>
                <c:pt idx="163">
                  <c:v>3000</c:v>
                </c:pt>
                <c:pt idx="164">
                  <c:v>3000</c:v>
                </c:pt>
                <c:pt idx="165">
                  <c:v>3000</c:v>
                </c:pt>
                <c:pt idx="166">
                  <c:v>3000</c:v>
                </c:pt>
                <c:pt idx="167">
                  <c:v>3000</c:v>
                </c:pt>
                <c:pt idx="168">
                  <c:v>3000</c:v>
                </c:pt>
                <c:pt idx="169">
                  <c:v>3000</c:v>
                </c:pt>
                <c:pt idx="170">
                  <c:v>3000</c:v>
                </c:pt>
                <c:pt idx="171">
                  <c:v>3000</c:v>
                </c:pt>
                <c:pt idx="172">
                  <c:v>3000</c:v>
                </c:pt>
                <c:pt idx="173">
                  <c:v>3000</c:v>
                </c:pt>
                <c:pt idx="174">
                  <c:v>3000</c:v>
                </c:pt>
                <c:pt idx="175">
                  <c:v>3000</c:v>
                </c:pt>
                <c:pt idx="176">
                  <c:v>3000</c:v>
                </c:pt>
                <c:pt idx="177">
                  <c:v>3000</c:v>
                </c:pt>
                <c:pt idx="178">
                  <c:v>3000</c:v>
                </c:pt>
                <c:pt idx="179">
                  <c:v>3000</c:v>
                </c:pt>
                <c:pt idx="180">
                  <c:v>3000</c:v>
                </c:pt>
                <c:pt idx="181">
                  <c:v>3000</c:v>
                </c:pt>
              </c:numCache>
            </c:numRef>
          </c:xVal>
          <c:yVal>
            <c:numRef>
              <c:f>v1_vs_Z!$AB$3:$AB$409</c:f>
              <c:numCache>
                <c:formatCode>General</c:formatCode>
                <c:ptCount val="407"/>
                <c:pt idx="0">
                  <c:v>0.46498383230488666</c:v>
                </c:pt>
                <c:pt idx="1">
                  <c:v>0.47578795839145738</c:v>
                </c:pt>
                <c:pt idx="2">
                  <c:v>0.62239334563867399</c:v>
                </c:pt>
                <c:pt idx="3">
                  <c:v>0.55928528569153979</c:v>
                </c:pt>
                <c:pt idx="4">
                  <c:v>0.46751785645520116</c:v>
                </c:pt>
                <c:pt idx="5">
                  <c:v>0.56426623057732084</c:v>
                </c:pt>
                <c:pt idx="6">
                  <c:v>0.48185735643854188</c:v>
                </c:pt>
                <c:pt idx="7">
                  <c:v>0.47770935724839764</c:v>
                </c:pt>
                <c:pt idx="8">
                  <c:v>0.48748074302405553</c:v>
                </c:pt>
                <c:pt idx="9">
                  <c:v>0.51972274181886557</c:v>
                </c:pt>
                <c:pt idx="10">
                  <c:v>0.56782092649311811</c:v>
                </c:pt>
                <c:pt idx="11">
                  <c:v>0.51597013410434234</c:v>
                </c:pt>
                <c:pt idx="12">
                  <c:v>0.52311181160990228</c:v>
                </c:pt>
                <c:pt idx="13">
                  <c:v>0.52641143218186415</c:v>
                </c:pt>
                <c:pt idx="14">
                  <c:v>0.50933030437412286</c:v>
                </c:pt>
                <c:pt idx="15">
                  <c:v>0.45945075918211054</c:v>
                </c:pt>
                <c:pt idx="16">
                  <c:v>0.55904372958785442</c:v>
                </c:pt>
                <c:pt idx="17">
                  <c:v>0.55427359842404778</c:v>
                </c:pt>
                <c:pt idx="18">
                  <c:v>0.51730650173341997</c:v>
                </c:pt>
                <c:pt idx="19">
                  <c:v>0.48425658944334282</c:v>
                </c:pt>
                <c:pt idx="20">
                  <c:v>0.46777796293178586</c:v>
                </c:pt>
                <c:pt idx="21">
                  <c:v>0.56346908926199013</c:v>
                </c:pt>
                <c:pt idx="22">
                  <c:v>0.55394191405269544</c:v>
                </c:pt>
                <c:pt idx="23">
                  <c:v>0.43580974418293783</c:v>
                </c:pt>
                <c:pt idx="24">
                  <c:v>0.49035490878727733</c:v>
                </c:pt>
                <c:pt idx="25">
                  <c:v>0.53025997094293154</c:v>
                </c:pt>
                <c:pt idx="26">
                  <c:v>0.56794142675235493</c:v>
                </c:pt>
                <c:pt idx="27">
                  <c:v>0.55931886773099926</c:v>
                </c:pt>
                <c:pt idx="28">
                  <c:v>0.54113888497215934</c:v>
                </c:pt>
                <c:pt idx="29">
                  <c:v>0.62181467277490021</c:v>
                </c:pt>
                <c:pt idx="30">
                  <c:v>0.57138963550258681</c:v>
                </c:pt>
                <c:pt idx="31">
                  <c:v>0.48392842377833095</c:v>
                </c:pt>
                <c:pt idx="32">
                  <c:v>0.54689727876410288</c:v>
                </c:pt>
                <c:pt idx="33">
                  <c:v>0.52172846616459556</c:v>
                </c:pt>
                <c:pt idx="34">
                  <c:v>0.47026275605918016</c:v>
                </c:pt>
                <c:pt idx="35">
                  <c:v>0.54074491332541263</c:v>
                </c:pt>
                <c:pt idx="36">
                  <c:v>0.50492250736584476</c:v>
                </c:pt>
                <c:pt idx="37">
                  <c:v>0.53173949436154311</c:v>
                </c:pt>
                <c:pt idx="38">
                  <c:v>0.48437369445961964</c:v>
                </c:pt>
                <c:pt idx="39">
                  <c:v>0.48594269796315059</c:v>
                </c:pt>
                <c:pt idx="40">
                  <c:v>0.57039050809697789</c:v>
                </c:pt>
                <c:pt idx="41">
                  <c:v>0.43401310507185709</c:v>
                </c:pt>
                <c:pt idx="42">
                  <c:v>0.52063470407793644</c:v>
                </c:pt>
                <c:pt idx="43">
                  <c:v>0.53038886671203322</c:v>
                </c:pt>
                <c:pt idx="44">
                  <c:v>0.50429096130942885</c:v>
                </c:pt>
                <c:pt idx="45">
                  <c:v>0.50617782128571243</c:v>
                </c:pt>
                <c:pt idx="46">
                  <c:v>0.52439533691218343</c:v>
                </c:pt>
                <c:pt idx="47">
                  <c:v>0.57206874582628797</c:v>
                </c:pt>
                <c:pt idx="48">
                  <c:v>0.51396082932058174</c:v>
                </c:pt>
                <c:pt idx="49">
                  <c:v>0.52709332043162349</c:v>
                </c:pt>
                <c:pt idx="50">
                  <c:v>0.49517729582682446</c:v>
                </c:pt>
                <c:pt idx="51">
                  <c:v>0.5379218614016622</c:v>
                </c:pt>
                <c:pt idx="52">
                  <c:v>0.47186379830991604</c:v>
                </c:pt>
                <c:pt idx="53">
                  <c:v>0.45155561553202345</c:v>
                </c:pt>
                <c:pt idx="54">
                  <c:v>0.39236298063227049</c:v>
                </c:pt>
                <c:pt idx="55">
                  <c:v>0.47701114096658548</c:v>
                </c:pt>
                <c:pt idx="56">
                  <c:v>0.48406454215518407</c:v>
                </c:pt>
                <c:pt idx="57">
                  <c:v>0.39559833851475196</c:v>
                </c:pt>
                <c:pt idx="58">
                  <c:v>0.52538742690511153</c:v>
                </c:pt>
                <c:pt idx="59">
                  <c:v>0.43077944481085495</c:v>
                </c:pt>
                <c:pt idx="60">
                  <c:v>0.6166739662749261</c:v>
                </c:pt>
                <c:pt idx="61">
                  <c:v>0.48237559397762664</c:v>
                </c:pt>
                <c:pt idx="62">
                  <c:v>0.44510348100580549</c:v>
                </c:pt>
                <c:pt idx="63">
                  <c:v>0.50647101594823507</c:v>
                </c:pt>
                <c:pt idx="64">
                  <c:v>0.5300983573780329</c:v>
                </c:pt>
                <c:pt idx="65">
                  <c:v>0.51867867374280363</c:v>
                </c:pt>
                <c:pt idx="66">
                  <c:v>0.47916662639269891</c:v>
                </c:pt>
                <c:pt idx="67">
                  <c:v>0.45395031125759533</c:v>
                </c:pt>
                <c:pt idx="68">
                  <c:v>0.47398332502649865</c:v>
                </c:pt>
                <c:pt idx="69">
                  <c:v>0.51732900293449091</c:v>
                </c:pt>
                <c:pt idx="70">
                  <c:v>0.54753793024482011</c:v>
                </c:pt>
                <c:pt idx="71">
                  <c:v>0.50708987614231782</c:v>
                </c:pt>
                <c:pt idx="72">
                  <c:v>0.5452352147376206</c:v>
                </c:pt>
                <c:pt idx="73">
                  <c:v>0.38415393133760378</c:v>
                </c:pt>
                <c:pt idx="74">
                  <c:v>0.46066887975864235</c:v>
                </c:pt>
                <c:pt idx="75">
                  <c:v>0.59409405729830578</c:v>
                </c:pt>
                <c:pt idx="76">
                  <c:v>0.53722768854555636</c:v>
                </c:pt>
                <c:pt idx="77">
                  <c:v>0.46769789692961872</c:v>
                </c:pt>
                <c:pt idx="78">
                  <c:v>0.46806621905909518</c:v>
                </c:pt>
                <c:pt idx="79">
                  <c:v>0.57893972987039632</c:v>
                </c:pt>
                <c:pt idx="80">
                  <c:v>0.55954869481354996</c:v>
                </c:pt>
                <c:pt idx="81">
                  <c:v>0.39710304846295819</c:v>
                </c:pt>
                <c:pt idx="82">
                  <c:v>0.55476393323916984</c:v>
                </c:pt>
                <c:pt idx="83">
                  <c:v>0.54744829583067467</c:v>
                </c:pt>
                <c:pt idx="84">
                  <c:v>0.53225674419358504</c:v>
                </c:pt>
                <c:pt idx="85">
                  <c:v>0.51392678429344529</c:v>
                </c:pt>
                <c:pt idx="86">
                  <c:v>0.36977217601233231</c:v>
                </c:pt>
                <c:pt idx="87">
                  <c:v>0.38611412856182453</c:v>
                </c:pt>
                <c:pt idx="88">
                  <c:v>0.59229896147947958</c:v>
                </c:pt>
                <c:pt idx="89">
                  <c:v>0.4911487474571839</c:v>
                </c:pt>
                <c:pt idx="90">
                  <c:v>0.51042329481465532</c:v>
                </c:pt>
                <c:pt idx="91">
                  <c:v>0.53337840900420674</c:v>
                </c:pt>
                <c:pt idx="92">
                  <c:v>0.46970729431091518</c:v>
                </c:pt>
                <c:pt idx="93">
                  <c:v>0.51133448542759818</c:v>
                </c:pt>
                <c:pt idx="94">
                  <c:v>0.51629860842780506</c:v>
                </c:pt>
                <c:pt idx="95">
                  <c:v>0.55950474185013976</c:v>
                </c:pt>
                <c:pt idx="96">
                  <c:v>0.37672220748572044</c:v>
                </c:pt>
                <c:pt idx="97">
                  <c:v>0.49346461181439233</c:v>
                </c:pt>
                <c:pt idx="98">
                  <c:v>0.5181171622889007</c:v>
                </c:pt>
                <c:pt idx="99">
                  <c:v>0.42620395366619468</c:v>
                </c:pt>
                <c:pt idx="100">
                  <c:v>0.37867450305359651</c:v>
                </c:pt>
                <c:pt idx="101">
                  <c:v>0.50496278729368849</c:v>
                </c:pt>
                <c:pt idx="102">
                  <c:v>0.49806442524498468</c:v>
                </c:pt>
                <c:pt idx="103">
                  <c:v>0.49299227178695787</c:v>
                </c:pt>
                <c:pt idx="104">
                  <c:v>0.4126026412340601</c:v>
                </c:pt>
                <c:pt idx="105">
                  <c:v>0.47982193914983401</c:v>
                </c:pt>
                <c:pt idx="106">
                  <c:v>0.52003615360992383</c:v>
                </c:pt>
                <c:pt idx="107">
                  <c:v>0.43080642155946486</c:v>
                </c:pt>
                <c:pt idx="108">
                  <c:v>0.58199433736402251</c:v>
                </c:pt>
                <c:pt idx="109">
                  <c:v>0.48417704816054163</c:v>
                </c:pt>
                <c:pt idx="110">
                  <c:v>0.51652735520577686</c:v>
                </c:pt>
                <c:pt idx="111">
                  <c:v>0.50814252492331524</c:v>
                </c:pt>
                <c:pt idx="112">
                  <c:v>0.49723505998737849</c:v>
                </c:pt>
                <c:pt idx="113">
                  <c:v>0.51078038177651719</c:v>
                </c:pt>
                <c:pt idx="114">
                  <c:v>0.52047759692642115</c:v>
                </c:pt>
                <c:pt idx="115">
                  <c:v>0.54780627790204484</c:v>
                </c:pt>
                <c:pt idx="116">
                  <c:v>0.394251939486019</c:v>
                </c:pt>
                <c:pt idx="117">
                  <c:v>0.38249183644527718</c:v>
                </c:pt>
                <c:pt idx="118">
                  <c:v>0.605896292217598</c:v>
                </c:pt>
                <c:pt idx="119">
                  <c:v>0.5825735658130079</c:v>
                </c:pt>
                <c:pt idx="120">
                  <c:v>0.50856662163487121</c:v>
                </c:pt>
                <c:pt idx="121">
                  <c:v>0.550296287357259</c:v>
                </c:pt>
                <c:pt idx="122">
                  <c:v>0.46868069630317494</c:v>
                </c:pt>
                <c:pt idx="123">
                  <c:v>0.43424564834877577</c:v>
                </c:pt>
                <c:pt idx="124">
                  <c:v>0.50459363178639527</c:v>
                </c:pt>
                <c:pt idx="125">
                  <c:v>0.43759490119964456</c:v>
                </c:pt>
                <c:pt idx="126">
                  <c:v>0.41787224350313601</c:v>
                </c:pt>
                <c:pt idx="127">
                  <c:v>0.54135303220540354</c:v>
                </c:pt>
                <c:pt idx="128">
                  <c:v>0.53502300296236727</c:v>
                </c:pt>
                <c:pt idx="129">
                  <c:v>0.51284907244623368</c:v>
                </c:pt>
                <c:pt idx="130">
                  <c:v>0.47579934788829675</c:v>
                </c:pt>
                <c:pt idx="131">
                  <c:v>0.45868692211363277</c:v>
                </c:pt>
                <c:pt idx="132">
                  <c:v>0.39200166504963047</c:v>
                </c:pt>
                <c:pt idx="133">
                  <c:v>0.50108335182168517</c:v>
                </c:pt>
                <c:pt idx="134">
                  <c:v>0.49524594146630774</c:v>
                </c:pt>
                <c:pt idx="135">
                  <c:v>0.57290317308248917</c:v>
                </c:pt>
                <c:pt idx="136">
                  <c:v>0.49721083029898111</c:v>
                </c:pt>
                <c:pt idx="137">
                  <c:v>0.52766261007848947</c:v>
                </c:pt>
                <c:pt idx="138">
                  <c:v>0.47135614775569823</c:v>
                </c:pt>
                <c:pt idx="139">
                  <c:v>0.41732261539959264</c:v>
                </c:pt>
                <c:pt idx="140">
                  <c:v>0.41766516454841712</c:v>
                </c:pt>
                <c:pt idx="141">
                  <c:v>0.55548465072205433</c:v>
                </c:pt>
                <c:pt idx="142">
                  <c:v>0.42804791011780119</c:v>
                </c:pt>
                <c:pt idx="143">
                  <c:v>0.40874524397545081</c:v>
                </c:pt>
                <c:pt idx="144">
                  <c:v>0.57255636444704205</c:v>
                </c:pt>
                <c:pt idx="145">
                  <c:v>0.54542973129338668</c:v>
                </c:pt>
                <c:pt idx="146">
                  <c:v>0.49247705910069206</c:v>
                </c:pt>
                <c:pt idx="147">
                  <c:v>0.38185695687759136</c:v>
                </c:pt>
                <c:pt idx="148">
                  <c:v>0.37000638604488595</c:v>
                </c:pt>
                <c:pt idx="149">
                  <c:v>0.36652067529286869</c:v>
                </c:pt>
                <c:pt idx="150">
                  <c:v>0.37337261511055503</c:v>
                </c:pt>
                <c:pt idx="151">
                  <c:v>0.43666738255464771</c:v>
                </c:pt>
                <c:pt idx="152">
                  <c:v>0.36601487668935512</c:v>
                </c:pt>
                <c:pt idx="153">
                  <c:v>0.38085736648430668</c:v>
                </c:pt>
                <c:pt idx="154">
                  <c:v>0.36861924410063357</c:v>
                </c:pt>
                <c:pt idx="155">
                  <c:v>0.38276632640567443</c:v>
                </c:pt>
                <c:pt idx="156">
                  <c:v>0.36867109872038711</c:v>
                </c:pt>
                <c:pt idx="157">
                  <c:v>0.43284063508021481</c:v>
                </c:pt>
                <c:pt idx="158">
                  <c:v>0.38661613066639122</c:v>
                </c:pt>
                <c:pt idx="159">
                  <c:v>0.37879083642374667</c:v>
                </c:pt>
                <c:pt idx="160">
                  <c:v>0.36885228123107372</c:v>
                </c:pt>
                <c:pt idx="161">
                  <c:v>0.37281317166827388</c:v>
                </c:pt>
                <c:pt idx="162">
                  <c:v>0.37698611046125197</c:v>
                </c:pt>
                <c:pt idx="163">
                  <c:v>0.39167979601701725</c:v>
                </c:pt>
                <c:pt idx="164">
                  <c:v>0.47784208038229065</c:v>
                </c:pt>
                <c:pt idx="165">
                  <c:v>0.37101983520261728</c:v>
                </c:pt>
                <c:pt idx="166">
                  <c:v>0.36553728946825637</c:v>
                </c:pt>
                <c:pt idx="167">
                  <c:v>0.41491832039619797</c:v>
                </c:pt>
                <c:pt idx="168">
                  <c:v>0.42120340896878122</c:v>
                </c:pt>
                <c:pt idx="169">
                  <c:v>0.37104881823115871</c:v>
                </c:pt>
                <c:pt idx="170">
                  <c:v>0.36606827460136326</c:v>
                </c:pt>
                <c:pt idx="171">
                  <c:v>0.43122693783299021</c:v>
                </c:pt>
                <c:pt idx="172">
                  <c:v>0.37926826931562058</c:v>
                </c:pt>
                <c:pt idx="173">
                  <c:v>0.37490390055138556</c:v>
                </c:pt>
                <c:pt idx="174">
                  <c:v>0.38412383713864034</c:v>
                </c:pt>
                <c:pt idx="175">
                  <c:v>0.3755352305468852</c:v>
                </c:pt>
                <c:pt idx="176">
                  <c:v>0.36062289134449244</c:v>
                </c:pt>
                <c:pt idx="177">
                  <c:v>0.41419664607211509</c:v>
                </c:pt>
                <c:pt idx="178">
                  <c:v>0.37921956301206633</c:v>
                </c:pt>
                <c:pt idx="179">
                  <c:v>0.36509843888274673</c:v>
                </c:pt>
                <c:pt idx="180">
                  <c:v>0.36798976605583938</c:v>
                </c:pt>
                <c:pt idx="181">
                  <c:v>0.3668438406909757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A-662D-40B2-AF6F-30DABB71F25B}"/>
            </c:ext>
          </c:extLst>
        </c:ser>
        <c:ser>
          <c:idx val="10"/>
          <c:order val="9"/>
          <c:spPr>
            <a:ln w="25400" cap="rnd">
              <a:noFill/>
              <a:round/>
            </a:ln>
            <a:effectLst/>
          </c:spPr>
          <c:xVal>
            <c:numRef>
              <c:f>v1_vs_Z!$AE$3:$AE$409</c:f>
              <c:numCache>
                <c:formatCode>General</c:formatCode>
                <c:ptCount val="407"/>
                <c:pt idx="0">
                  <c:v>5000</c:v>
                </c:pt>
                <c:pt idx="1">
                  <c:v>5000</c:v>
                </c:pt>
                <c:pt idx="2">
                  <c:v>5000</c:v>
                </c:pt>
                <c:pt idx="3">
                  <c:v>5000</c:v>
                </c:pt>
                <c:pt idx="4">
                  <c:v>5000</c:v>
                </c:pt>
                <c:pt idx="5">
                  <c:v>5000</c:v>
                </c:pt>
                <c:pt idx="6">
                  <c:v>5000</c:v>
                </c:pt>
                <c:pt idx="7">
                  <c:v>5000</c:v>
                </c:pt>
                <c:pt idx="8">
                  <c:v>5000</c:v>
                </c:pt>
                <c:pt idx="9">
                  <c:v>5000</c:v>
                </c:pt>
                <c:pt idx="10">
                  <c:v>5000</c:v>
                </c:pt>
                <c:pt idx="11">
                  <c:v>5000</c:v>
                </c:pt>
                <c:pt idx="12">
                  <c:v>5000</c:v>
                </c:pt>
                <c:pt idx="13">
                  <c:v>5000</c:v>
                </c:pt>
                <c:pt idx="14">
                  <c:v>5000</c:v>
                </c:pt>
                <c:pt idx="15">
                  <c:v>5000</c:v>
                </c:pt>
                <c:pt idx="16">
                  <c:v>5000</c:v>
                </c:pt>
                <c:pt idx="17">
                  <c:v>5000</c:v>
                </c:pt>
                <c:pt idx="18">
                  <c:v>5000</c:v>
                </c:pt>
                <c:pt idx="19">
                  <c:v>5000</c:v>
                </c:pt>
                <c:pt idx="20">
                  <c:v>5000</c:v>
                </c:pt>
                <c:pt idx="21">
                  <c:v>5000</c:v>
                </c:pt>
                <c:pt idx="22">
                  <c:v>5000</c:v>
                </c:pt>
                <c:pt idx="23">
                  <c:v>5000</c:v>
                </c:pt>
                <c:pt idx="24">
                  <c:v>5000</c:v>
                </c:pt>
                <c:pt idx="25">
                  <c:v>5000</c:v>
                </c:pt>
                <c:pt idx="26">
                  <c:v>5000</c:v>
                </c:pt>
                <c:pt idx="27">
                  <c:v>5000</c:v>
                </c:pt>
                <c:pt idx="28">
                  <c:v>5000</c:v>
                </c:pt>
                <c:pt idx="29">
                  <c:v>5000</c:v>
                </c:pt>
                <c:pt idx="30">
                  <c:v>5000</c:v>
                </c:pt>
                <c:pt idx="31">
                  <c:v>5000</c:v>
                </c:pt>
                <c:pt idx="32">
                  <c:v>5000</c:v>
                </c:pt>
                <c:pt idx="33">
                  <c:v>5000</c:v>
                </c:pt>
                <c:pt idx="34">
                  <c:v>5000</c:v>
                </c:pt>
                <c:pt idx="35">
                  <c:v>5000</c:v>
                </c:pt>
                <c:pt idx="36">
                  <c:v>5000</c:v>
                </c:pt>
                <c:pt idx="37">
                  <c:v>5000</c:v>
                </c:pt>
                <c:pt idx="38">
                  <c:v>5000</c:v>
                </c:pt>
                <c:pt idx="39">
                  <c:v>5000</c:v>
                </c:pt>
                <c:pt idx="40">
                  <c:v>5000</c:v>
                </c:pt>
                <c:pt idx="41">
                  <c:v>5000</c:v>
                </c:pt>
                <c:pt idx="42">
                  <c:v>5000</c:v>
                </c:pt>
                <c:pt idx="43">
                  <c:v>5000</c:v>
                </c:pt>
                <c:pt idx="44">
                  <c:v>5000</c:v>
                </c:pt>
                <c:pt idx="45">
                  <c:v>5000</c:v>
                </c:pt>
                <c:pt idx="46">
                  <c:v>5000</c:v>
                </c:pt>
                <c:pt idx="47">
                  <c:v>5000</c:v>
                </c:pt>
                <c:pt idx="48">
                  <c:v>5000</c:v>
                </c:pt>
                <c:pt idx="49">
                  <c:v>5000</c:v>
                </c:pt>
                <c:pt idx="50">
                  <c:v>5000</c:v>
                </c:pt>
                <c:pt idx="51">
                  <c:v>5000</c:v>
                </c:pt>
                <c:pt idx="52">
                  <c:v>5000</c:v>
                </c:pt>
                <c:pt idx="53">
                  <c:v>5000</c:v>
                </c:pt>
                <c:pt idx="54">
                  <c:v>5000</c:v>
                </c:pt>
                <c:pt idx="55">
                  <c:v>5000</c:v>
                </c:pt>
                <c:pt idx="56">
                  <c:v>5000</c:v>
                </c:pt>
                <c:pt idx="57">
                  <c:v>5000</c:v>
                </c:pt>
                <c:pt idx="58">
                  <c:v>5000</c:v>
                </c:pt>
                <c:pt idx="59">
                  <c:v>5000</c:v>
                </c:pt>
                <c:pt idx="60">
                  <c:v>5000</c:v>
                </c:pt>
                <c:pt idx="61">
                  <c:v>5000</c:v>
                </c:pt>
                <c:pt idx="62">
                  <c:v>5000</c:v>
                </c:pt>
                <c:pt idx="63">
                  <c:v>5000</c:v>
                </c:pt>
                <c:pt idx="64">
                  <c:v>5000</c:v>
                </c:pt>
                <c:pt idx="65">
                  <c:v>5000</c:v>
                </c:pt>
                <c:pt idx="66">
                  <c:v>5000</c:v>
                </c:pt>
                <c:pt idx="67">
                  <c:v>5000</c:v>
                </c:pt>
                <c:pt idx="68">
                  <c:v>5000</c:v>
                </c:pt>
                <c:pt idx="69">
                  <c:v>5000</c:v>
                </c:pt>
                <c:pt idx="70">
                  <c:v>5000</c:v>
                </c:pt>
                <c:pt idx="71">
                  <c:v>5000</c:v>
                </c:pt>
                <c:pt idx="72">
                  <c:v>5000</c:v>
                </c:pt>
                <c:pt idx="73">
                  <c:v>5000</c:v>
                </c:pt>
                <c:pt idx="74">
                  <c:v>5000</c:v>
                </c:pt>
                <c:pt idx="75">
                  <c:v>5000</c:v>
                </c:pt>
                <c:pt idx="76">
                  <c:v>5000</c:v>
                </c:pt>
                <c:pt idx="77">
                  <c:v>5000</c:v>
                </c:pt>
                <c:pt idx="78">
                  <c:v>5000</c:v>
                </c:pt>
                <c:pt idx="79">
                  <c:v>5000</c:v>
                </c:pt>
                <c:pt idx="80">
                  <c:v>5000</c:v>
                </c:pt>
                <c:pt idx="81">
                  <c:v>5000</c:v>
                </c:pt>
                <c:pt idx="82">
                  <c:v>5000</c:v>
                </c:pt>
                <c:pt idx="83">
                  <c:v>5000</c:v>
                </c:pt>
                <c:pt idx="84">
                  <c:v>5000</c:v>
                </c:pt>
                <c:pt idx="85">
                  <c:v>5000</c:v>
                </c:pt>
                <c:pt idx="86">
                  <c:v>5000</c:v>
                </c:pt>
                <c:pt idx="87">
                  <c:v>5000</c:v>
                </c:pt>
                <c:pt idx="88">
                  <c:v>5000</c:v>
                </c:pt>
                <c:pt idx="89">
                  <c:v>5000</c:v>
                </c:pt>
                <c:pt idx="90">
                  <c:v>5000</c:v>
                </c:pt>
                <c:pt idx="91">
                  <c:v>5000</c:v>
                </c:pt>
                <c:pt idx="92">
                  <c:v>5000</c:v>
                </c:pt>
                <c:pt idx="93">
                  <c:v>5000</c:v>
                </c:pt>
                <c:pt idx="94">
                  <c:v>5000</c:v>
                </c:pt>
                <c:pt idx="95">
                  <c:v>5000</c:v>
                </c:pt>
                <c:pt idx="96">
                  <c:v>5000</c:v>
                </c:pt>
                <c:pt idx="97">
                  <c:v>5000</c:v>
                </c:pt>
                <c:pt idx="98">
                  <c:v>5000</c:v>
                </c:pt>
                <c:pt idx="99">
                  <c:v>5000</c:v>
                </c:pt>
                <c:pt idx="100">
                  <c:v>5000</c:v>
                </c:pt>
                <c:pt idx="101">
                  <c:v>5000</c:v>
                </c:pt>
                <c:pt idx="102">
                  <c:v>5000</c:v>
                </c:pt>
                <c:pt idx="103">
                  <c:v>5000</c:v>
                </c:pt>
                <c:pt idx="104">
                  <c:v>5000</c:v>
                </c:pt>
                <c:pt idx="105">
                  <c:v>5000</c:v>
                </c:pt>
                <c:pt idx="106">
                  <c:v>5000</c:v>
                </c:pt>
                <c:pt idx="107">
                  <c:v>5000</c:v>
                </c:pt>
                <c:pt idx="108">
                  <c:v>5000</c:v>
                </c:pt>
                <c:pt idx="109">
                  <c:v>5000</c:v>
                </c:pt>
                <c:pt idx="110">
                  <c:v>5000</c:v>
                </c:pt>
                <c:pt idx="111">
                  <c:v>5000</c:v>
                </c:pt>
                <c:pt idx="112">
                  <c:v>5000</c:v>
                </c:pt>
                <c:pt idx="113">
                  <c:v>5000</c:v>
                </c:pt>
                <c:pt idx="114">
                  <c:v>5000</c:v>
                </c:pt>
                <c:pt idx="115">
                  <c:v>5000</c:v>
                </c:pt>
                <c:pt idx="116">
                  <c:v>5000</c:v>
                </c:pt>
                <c:pt idx="117">
                  <c:v>5000</c:v>
                </c:pt>
                <c:pt idx="118">
                  <c:v>5000</c:v>
                </c:pt>
                <c:pt idx="119">
                  <c:v>5000</c:v>
                </c:pt>
                <c:pt idx="120">
                  <c:v>5000</c:v>
                </c:pt>
                <c:pt idx="121">
                  <c:v>5000</c:v>
                </c:pt>
                <c:pt idx="122">
                  <c:v>5000</c:v>
                </c:pt>
                <c:pt idx="123">
                  <c:v>5000</c:v>
                </c:pt>
                <c:pt idx="124">
                  <c:v>5000</c:v>
                </c:pt>
                <c:pt idx="125">
                  <c:v>5000</c:v>
                </c:pt>
                <c:pt idx="126">
                  <c:v>5000</c:v>
                </c:pt>
                <c:pt idx="127">
                  <c:v>5000</c:v>
                </c:pt>
                <c:pt idx="128">
                  <c:v>5000</c:v>
                </c:pt>
                <c:pt idx="129">
                  <c:v>5000</c:v>
                </c:pt>
                <c:pt idx="130">
                  <c:v>5000</c:v>
                </c:pt>
                <c:pt idx="131">
                  <c:v>5000</c:v>
                </c:pt>
                <c:pt idx="132">
                  <c:v>5000</c:v>
                </c:pt>
                <c:pt idx="133">
                  <c:v>5000</c:v>
                </c:pt>
                <c:pt idx="134">
                  <c:v>5000</c:v>
                </c:pt>
                <c:pt idx="135">
                  <c:v>5000</c:v>
                </c:pt>
                <c:pt idx="136">
                  <c:v>5000</c:v>
                </c:pt>
                <c:pt idx="137">
                  <c:v>5000</c:v>
                </c:pt>
                <c:pt idx="138">
                  <c:v>5000</c:v>
                </c:pt>
                <c:pt idx="139">
                  <c:v>5000</c:v>
                </c:pt>
                <c:pt idx="140">
                  <c:v>5000</c:v>
                </c:pt>
                <c:pt idx="141">
                  <c:v>5000</c:v>
                </c:pt>
                <c:pt idx="142">
                  <c:v>5000</c:v>
                </c:pt>
                <c:pt idx="143">
                  <c:v>5000</c:v>
                </c:pt>
                <c:pt idx="144">
                  <c:v>5000</c:v>
                </c:pt>
                <c:pt idx="145">
                  <c:v>5000</c:v>
                </c:pt>
                <c:pt idx="146">
                  <c:v>5000</c:v>
                </c:pt>
                <c:pt idx="147">
                  <c:v>5000</c:v>
                </c:pt>
                <c:pt idx="148">
                  <c:v>5000</c:v>
                </c:pt>
                <c:pt idx="149">
                  <c:v>5000</c:v>
                </c:pt>
                <c:pt idx="150">
                  <c:v>5000</c:v>
                </c:pt>
                <c:pt idx="151">
                  <c:v>5000</c:v>
                </c:pt>
                <c:pt idx="152">
                  <c:v>5000</c:v>
                </c:pt>
                <c:pt idx="153">
                  <c:v>5000</c:v>
                </c:pt>
                <c:pt idx="154">
                  <c:v>5000</c:v>
                </c:pt>
                <c:pt idx="155">
                  <c:v>5000</c:v>
                </c:pt>
                <c:pt idx="156">
                  <c:v>5000</c:v>
                </c:pt>
                <c:pt idx="157">
                  <c:v>5000</c:v>
                </c:pt>
                <c:pt idx="158">
                  <c:v>5000</c:v>
                </c:pt>
                <c:pt idx="159">
                  <c:v>5000</c:v>
                </c:pt>
                <c:pt idx="160">
                  <c:v>5000</c:v>
                </c:pt>
                <c:pt idx="161">
                  <c:v>5000</c:v>
                </c:pt>
                <c:pt idx="162">
                  <c:v>5000</c:v>
                </c:pt>
                <c:pt idx="163">
                  <c:v>5000</c:v>
                </c:pt>
                <c:pt idx="164">
                  <c:v>5000</c:v>
                </c:pt>
                <c:pt idx="165">
                  <c:v>5000</c:v>
                </c:pt>
                <c:pt idx="166">
                  <c:v>5000</c:v>
                </c:pt>
                <c:pt idx="167">
                  <c:v>5000</c:v>
                </c:pt>
                <c:pt idx="168">
                  <c:v>5000</c:v>
                </c:pt>
                <c:pt idx="169">
                  <c:v>5000</c:v>
                </c:pt>
                <c:pt idx="170">
                  <c:v>5000</c:v>
                </c:pt>
                <c:pt idx="171">
                  <c:v>5000</c:v>
                </c:pt>
                <c:pt idx="172">
                  <c:v>5000</c:v>
                </c:pt>
                <c:pt idx="173">
                  <c:v>5000</c:v>
                </c:pt>
                <c:pt idx="174">
                  <c:v>5000</c:v>
                </c:pt>
                <c:pt idx="175">
                  <c:v>5000</c:v>
                </c:pt>
                <c:pt idx="176">
                  <c:v>5000</c:v>
                </c:pt>
                <c:pt idx="177">
                  <c:v>5000</c:v>
                </c:pt>
                <c:pt idx="178">
                  <c:v>5000</c:v>
                </c:pt>
                <c:pt idx="179">
                  <c:v>5000</c:v>
                </c:pt>
                <c:pt idx="180">
                  <c:v>5000</c:v>
                </c:pt>
                <c:pt idx="181">
                  <c:v>5000</c:v>
                </c:pt>
                <c:pt idx="182">
                  <c:v>5000</c:v>
                </c:pt>
                <c:pt idx="183">
                  <c:v>5000</c:v>
                </c:pt>
                <c:pt idx="184">
                  <c:v>5000</c:v>
                </c:pt>
                <c:pt idx="185">
                  <c:v>5000</c:v>
                </c:pt>
                <c:pt idx="186">
                  <c:v>5000</c:v>
                </c:pt>
                <c:pt idx="187">
                  <c:v>5000</c:v>
                </c:pt>
                <c:pt idx="188">
                  <c:v>5000</c:v>
                </c:pt>
                <c:pt idx="189">
                  <c:v>5000</c:v>
                </c:pt>
                <c:pt idx="190">
                  <c:v>5000</c:v>
                </c:pt>
                <c:pt idx="191">
                  <c:v>5000</c:v>
                </c:pt>
                <c:pt idx="192">
                  <c:v>5000</c:v>
                </c:pt>
                <c:pt idx="193">
                  <c:v>5000</c:v>
                </c:pt>
                <c:pt idx="194">
                  <c:v>5000</c:v>
                </c:pt>
                <c:pt idx="195">
                  <c:v>5000</c:v>
                </c:pt>
                <c:pt idx="196">
                  <c:v>5000</c:v>
                </c:pt>
                <c:pt idx="197">
                  <c:v>5000</c:v>
                </c:pt>
                <c:pt idx="198">
                  <c:v>5000</c:v>
                </c:pt>
                <c:pt idx="199">
                  <c:v>5000</c:v>
                </c:pt>
                <c:pt idx="200">
                  <c:v>5000</c:v>
                </c:pt>
                <c:pt idx="201">
                  <c:v>5000</c:v>
                </c:pt>
                <c:pt idx="202">
                  <c:v>5000</c:v>
                </c:pt>
                <c:pt idx="203">
                  <c:v>5000</c:v>
                </c:pt>
                <c:pt idx="204">
                  <c:v>5000</c:v>
                </c:pt>
                <c:pt idx="205">
                  <c:v>5000</c:v>
                </c:pt>
                <c:pt idx="206">
                  <c:v>5000</c:v>
                </c:pt>
                <c:pt idx="207">
                  <c:v>5000</c:v>
                </c:pt>
                <c:pt idx="208">
                  <c:v>5000</c:v>
                </c:pt>
                <c:pt idx="209">
                  <c:v>5000</c:v>
                </c:pt>
                <c:pt idx="210">
                  <c:v>5000</c:v>
                </c:pt>
                <c:pt idx="211">
                  <c:v>5000</c:v>
                </c:pt>
                <c:pt idx="212">
                  <c:v>5000</c:v>
                </c:pt>
                <c:pt idx="213">
                  <c:v>5000</c:v>
                </c:pt>
                <c:pt idx="214">
                  <c:v>5000</c:v>
                </c:pt>
                <c:pt idx="215">
                  <c:v>5000</c:v>
                </c:pt>
                <c:pt idx="216">
                  <c:v>5000</c:v>
                </c:pt>
                <c:pt idx="217">
                  <c:v>5000</c:v>
                </c:pt>
                <c:pt idx="218">
                  <c:v>5000</c:v>
                </c:pt>
                <c:pt idx="219">
                  <c:v>5000</c:v>
                </c:pt>
                <c:pt idx="220">
                  <c:v>5000</c:v>
                </c:pt>
                <c:pt idx="221">
                  <c:v>5000</c:v>
                </c:pt>
                <c:pt idx="222">
                  <c:v>5000</c:v>
                </c:pt>
                <c:pt idx="223">
                  <c:v>5000</c:v>
                </c:pt>
                <c:pt idx="224">
                  <c:v>5000</c:v>
                </c:pt>
                <c:pt idx="225">
                  <c:v>5000</c:v>
                </c:pt>
                <c:pt idx="226">
                  <c:v>5000</c:v>
                </c:pt>
                <c:pt idx="227">
                  <c:v>5000</c:v>
                </c:pt>
                <c:pt idx="228">
                  <c:v>5000</c:v>
                </c:pt>
                <c:pt idx="229">
                  <c:v>5000</c:v>
                </c:pt>
                <c:pt idx="230">
                  <c:v>5000</c:v>
                </c:pt>
                <c:pt idx="231">
                  <c:v>5000</c:v>
                </c:pt>
                <c:pt idx="232">
                  <c:v>5000</c:v>
                </c:pt>
                <c:pt idx="233">
                  <c:v>5000</c:v>
                </c:pt>
                <c:pt idx="234">
                  <c:v>5000</c:v>
                </c:pt>
                <c:pt idx="235">
                  <c:v>5000</c:v>
                </c:pt>
                <c:pt idx="236">
                  <c:v>5000</c:v>
                </c:pt>
                <c:pt idx="237">
                  <c:v>5000</c:v>
                </c:pt>
                <c:pt idx="238">
                  <c:v>5000</c:v>
                </c:pt>
                <c:pt idx="239">
                  <c:v>5000</c:v>
                </c:pt>
                <c:pt idx="240">
                  <c:v>5000</c:v>
                </c:pt>
                <c:pt idx="241">
                  <c:v>5000</c:v>
                </c:pt>
                <c:pt idx="242">
                  <c:v>5000</c:v>
                </c:pt>
                <c:pt idx="243">
                  <c:v>5000</c:v>
                </c:pt>
                <c:pt idx="244">
                  <c:v>5000</c:v>
                </c:pt>
                <c:pt idx="245">
                  <c:v>5000</c:v>
                </c:pt>
                <c:pt idx="246">
                  <c:v>5000</c:v>
                </c:pt>
                <c:pt idx="247">
                  <c:v>5000</c:v>
                </c:pt>
                <c:pt idx="248">
                  <c:v>5000</c:v>
                </c:pt>
                <c:pt idx="249">
                  <c:v>5000</c:v>
                </c:pt>
                <c:pt idx="250">
                  <c:v>5000</c:v>
                </c:pt>
                <c:pt idx="251">
                  <c:v>5000</c:v>
                </c:pt>
                <c:pt idx="252">
                  <c:v>5000</c:v>
                </c:pt>
                <c:pt idx="253">
                  <c:v>5000</c:v>
                </c:pt>
                <c:pt idx="254">
                  <c:v>5000</c:v>
                </c:pt>
                <c:pt idx="255">
                  <c:v>5000</c:v>
                </c:pt>
                <c:pt idx="256">
                  <c:v>5000</c:v>
                </c:pt>
                <c:pt idx="257">
                  <c:v>5000</c:v>
                </c:pt>
                <c:pt idx="258">
                  <c:v>5000</c:v>
                </c:pt>
              </c:numCache>
            </c:numRef>
          </c:xVal>
          <c:yVal>
            <c:numRef>
              <c:f>v1_vs_Z!$AF$3:$AF$409</c:f>
              <c:numCache>
                <c:formatCode>General</c:formatCode>
                <c:ptCount val="407"/>
                <c:pt idx="0">
                  <c:v>0.5417327438317181</c:v>
                </c:pt>
                <c:pt idx="1">
                  <c:v>0.51021880859092417</c:v>
                </c:pt>
                <c:pt idx="2">
                  <c:v>0.6440567242111499</c:v>
                </c:pt>
                <c:pt idx="3">
                  <c:v>0.51710133646109668</c:v>
                </c:pt>
                <c:pt idx="4">
                  <c:v>0.45832363111690688</c:v>
                </c:pt>
                <c:pt idx="5">
                  <c:v>0.56672444821209089</c:v>
                </c:pt>
                <c:pt idx="6">
                  <c:v>0.45694932936421256</c:v>
                </c:pt>
                <c:pt idx="7">
                  <c:v>0.5216162996835334</c:v>
                </c:pt>
                <c:pt idx="8">
                  <c:v>0.44246886506633876</c:v>
                </c:pt>
                <c:pt idx="9">
                  <c:v>0.48460481790766413</c:v>
                </c:pt>
                <c:pt idx="10">
                  <c:v>0.55697880455123916</c:v>
                </c:pt>
                <c:pt idx="11">
                  <c:v>0.58447187701781977</c:v>
                </c:pt>
                <c:pt idx="12">
                  <c:v>0.56220994797733126</c:v>
                </c:pt>
                <c:pt idx="13">
                  <c:v>0.60155852981183178</c:v>
                </c:pt>
                <c:pt idx="14">
                  <c:v>0.52602351024075533</c:v>
                </c:pt>
                <c:pt idx="15">
                  <c:v>0.41651525748953733</c:v>
                </c:pt>
                <c:pt idx="16">
                  <c:v>0.56012391070267342</c:v>
                </c:pt>
                <c:pt idx="17">
                  <c:v>0.60404137839098471</c:v>
                </c:pt>
                <c:pt idx="18">
                  <c:v>0.56358804622897241</c:v>
                </c:pt>
                <c:pt idx="19">
                  <c:v>0.5524097952340481</c:v>
                </c:pt>
                <c:pt idx="20">
                  <c:v>0.48434301380959877</c:v>
                </c:pt>
                <c:pt idx="21">
                  <c:v>0.55471979508068914</c:v>
                </c:pt>
                <c:pt idx="22">
                  <c:v>0.54035137380049714</c:v>
                </c:pt>
                <c:pt idx="23">
                  <c:v>0.42454957523514086</c:v>
                </c:pt>
                <c:pt idx="24">
                  <c:v>0.56313678757373609</c:v>
                </c:pt>
                <c:pt idx="25">
                  <c:v>0.53158356011214136</c:v>
                </c:pt>
                <c:pt idx="26">
                  <c:v>0.57611803604382994</c:v>
                </c:pt>
                <c:pt idx="27">
                  <c:v>0.5587624800073816</c:v>
                </c:pt>
                <c:pt idx="28">
                  <c:v>0.56917686306798365</c:v>
                </c:pt>
                <c:pt idx="29">
                  <c:v>0.58572737613275794</c:v>
                </c:pt>
                <c:pt idx="30">
                  <c:v>0.54138149051457785</c:v>
                </c:pt>
                <c:pt idx="31">
                  <c:v>0.44493026188315254</c:v>
                </c:pt>
                <c:pt idx="32">
                  <c:v>0.57991484364852419</c:v>
                </c:pt>
                <c:pt idx="33">
                  <c:v>0.48823399310766624</c:v>
                </c:pt>
                <c:pt idx="34">
                  <c:v>0.53098976298427281</c:v>
                </c:pt>
                <c:pt idx="35">
                  <c:v>0.55182352937238188</c:v>
                </c:pt>
                <c:pt idx="36">
                  <c:v>0.57358462921041731</c:v>
                </c:pt>
                <c:pt idx="37">
                  <c:v>0.56395652268767371</c:v>
                </c:pt>
                <c:pt idx="38">
                  <c:v>0.52355702055950082</c:v>
                </c:pt>
                <c:pt idx="39">
                  <c:v>0.53399282451659635</c:v>
                </c:pt>
                <c:pt idx="40">
                  <c:v>0.59184325814255012</c:v>
                </c:pt>
                <c:pt idx="41">
                  <c:v>0.41358358865690953</c:v>
                </c:pt>
                <c:pt idx="42">
                  <c:v>0.56891839248118825</c:v>
                </c:pt>
                <c:pt idx="43">
                  <c:v>0.54053749484639835</c:v>
                </c:pt>
                <c:pt idx="44">
                  <c:v>0.56159695229381579</c:v>
                </c:pt>
                <c:pt idx="45">
                  <c:v>0.54494075457544855</c:v>
                </c:pt>
                <c:pt idx="46">
                  <c:v>0.4952437499913056</c:v>
                </c:pt>
                <c:pt idx="47">
                  <c:v>0.56350865927539728</c:v>
                </c:pt>
                <c:pt idx="48">
                  <c:v>0.53316765701392266</c:v>
                </c:pt>
                <c:pt idx="49">
                  <c:v>0.51258140383760098</c:v>
                </c:pt>
                <c:pt idx="50">
                  <c:v>0.47992833371786475</c:v>
                </c:pt>
                <c:pt idx="51">
                  <c:v>0.51475148880844324</c:v>
                </c:pt>
                <c:pt idx="52">
                  <c:v>0.50067660171507056</c:v>
                </c:pt>
                <c:pt idx="53">
                  <c:v>0.44561838503362039</c:v>
                </c:pt>
                <c:pt idx="54">
                  <c:v>0.40192562069757454</c:v>
                </c:pt>
                <c:pt idx="55">
                  <c:v>0.47027488633630049</c:v>
                </c:pt>
                <c:pt idx="56">
                  <c:v>0.43531061260196402</c:v>
                </c:pt>
                <c:pt idx="57">
                  <c:v>0.38428264191163497</c:v>
                </c:pt>
                <c:pt idx="58">
                  <c:v>0.47868274253920029</c:v>
                </c:pt>
                <c:pt idx="59">
                  <c:v>0.4526517234229096</c:v>
                </c:pt>
                <c:pt idx="60">
                  <c:v>0.58032042085302527</c:v>
                </c:pt>
                <c:pt idx="61">
                  <c:v>0.47961961353526045</c:v>
                </c:pt>
                <c:pt idx="62">
                  <c:v>0.43897682681607708</c:v>
                </c:pt>
                <c:pt idx="63">
                  <c:v>0.54058669500347412</c:v>
                </c:pt>
                <c:pt idx="64">
                  <c:v>0.57670794407521697</c:v>
                </c:pt>
                <c:pt idx="65">
                  <c:v>0.45676898023134282</c:v>
                </c:pt>
                <c:pt idx="66">
                  <c:v>0.50890500389460891</c:v>
                </c:pt>
                <c:pt idx="67">
                  <c:v>0.47723004153997378</c:v>
                </c:pt>
                <c:pt idx="68">
                  <c:v>0.52554792929958682</c:v>
                </c:pt>
                <c:pt idx="69">
                  <c:v>0.52315934501134309</c:v>
                </c:pt>
                <c:pt idx="70">
                  <c:v>0.53998530487771312</c:v>
                </c:pt>
                <c:pt idx="71">
                  <c:v>0.46224593924774282</c:v>
                </c:pt>
                <c:pt idx="72">
                  <c:v>0.53452822346555195</c:v>
                </c:pt>
                <c:pt idx="73">
                  <c:v>0.39192264848619646</c:v>
                </c:pt>
                <c:pt idx="74">
                  <c:v>0.52779601226097461</c:v>
                </c:pt>
                <c:pt idx="75">
                  <c:v>0.59158379984871168</c:v>
                </c:pt>
                <c:pt idx="76">
                  <c:v>0.57004826760660432</c:v>
                </c:pt>
                <c:pt idx="77">
                  <c:v>0.43313679286386625</c:v>
                </c:pt>
                <c:pt idx="78">
                  <c:v>0.49233455149390565</c:v>
                </c:pt>
                <c:pt idx="79">
                  <c:v>0.55544643880583111</c:v>
                </c:pt>
                <c:pt idx="80">
                  <c:v>0.54967119226246774</c:v>
                </c:pt>
                <c:pt idx="81">
                  <c:v>0.40019086760590272</c:v>
                </c:pt>
                <c:pt idx="82">
                  <c:v>0.56059560254736029</c:v>
                </c:pt>
                <c:pt idx="83">
                  <c:v>0.56657264998593138</c:v>
                </c:pt>
                <c:pt idx="84">
                  <c:v>0.59465692684939275</c:v>
                </c:pt>
                <c:pt idx="85">
                  <c:v>0.48612310882771054</c:v>
                </c:pt>
                <c:pt idx="86">
                  <c:v>0.36160260413353817</c:v>
                </c:pt>
                <c:pt idx="87">
                  <c:v>0.39163593565114174</c:v>
                </c:pt>
                <c:pt idx="88">
                  <c:v>0.57128450643420547</c:v>
                </c:pt>
                <c:pt idx="89">
                  <c:v>0.49319765312019609</c:v>
                </c:pt>
                <c:pt idx="90">
                  <c:v>0.48814645757098701</c:v>
                </c:pt>
                <c:pt idx="91">
                  <c:v>0.58078828533292082</c:v>
                </c:pt>
                <c:pt idx="92">
                  <c:v>0.49226158463610958</c:v>
                </c:pt>
                <c:pt idx="93">
                  <c:v>0.52333349010934882</c:v>
                </c:pt>
                <c:pt idx="94">
                  <c:v>0.55003590308806782</c:v>
                </c:pt>
                <c:pt idx="95">
                  <c:v>0.58120052955996171</c:v>
                </c:pt>
                <c:pt idx="96">
                  <c:v>0.38896588572151003</c:v>
                </c:pt>
                <c:pt idx="97">
                  <c:v>0.51624965519749011</c:v>
                </c:pt>
                <c:pt idx="98">
                  <c:v>0.52257227663770445</c:v>
                </c:pt>
                <c:pt idx="99">
                  <c:v>0.42302702482847188</c:v>
                </c:pt>
                <c:pt idx="100">
                  <c:v>0.36840870817126442</c:v>
                </c:pt>
                <c:pt idx="101">
                  <c:v>0.52395858520414007</c:v>
                </c:pt>
                <c:pt idx="102">
                  <c:v>0.54550029061526562</c:v>
                </c:pt>
                <c:pt idx="103">
                  <c:v>0.46817946584473491</c:v>
                </c:pt>
                <c:pt idx="104">
                  <c:v>0.41296553097479916</c:v>
                </c:pt>
                <c:pt idx="105">
                  <c:v>0.50558093757333478</c:v>
                </c:pt>
                <c:pt idx="106">
                  <c:v>0.55097749655842643</c:v>
                </c:pt>
                <c:pt idx="107">
                  <c:v>0.43745952360307361</c:v>
                </c:pt>
                <c:pt idx="108">
                  <c:v>0.57316824896013419</c:v>
                </c:pt>
                <c:pt idx="109">
                  <c:v>0.4444214384268213</c:v>
                </c:pt>
                <c:pt idx="110">
                  <c:v>0.55505123252528077</c:v>
                </c:pt>
                <c:pt idx="111">
                  <c:v>0.5265485382657602</c:v>
                </c:pt>
                <c:pt idx="112">
                  <c:v>0.52497221955694195</c:v>
                </c:pt>
                <c:pt idx="113">
                  <c:v>0.60205651935653659</c:v>
                </c:pt>
                <c:pt idx="114">
                  <c:v>0.59699458249323567</c:v>
                </c:pt>
                <c:pt idx="115">
                  <c:v>0.52808880566751171</c:v>
                </c:pt>
                <c:pt idx="116">
                  <c:v>0.3922847048491187</c:v>
                </c:pt>
                <c:pt idx="117">
                  <c:v>0.37654491407151541</c:v>
                </c:pt>
                <c:pt idx="118">
                  <c:v>0.5707434281697531</c:v>
                </c:pt>
                <c:pt idx="119">
                  <c:v>0.55843949980434504</c:v>
                </c:pt>
                <c:pt idx="120">
                  <c:v>0.55437249259172061</c:v>
                </c:pt>
                <c:pt idx="121">
                  <c:v>0.550425615248192</c:v>
                </c:pt>
                <c:pt idx="122">
                  <c:v>0.50112736651678558</c:v>
                </c:pt>
                <c:pt idx="123">
                  <c:v>0.44096270442341262</c:v>
                </c:pt>
                <c:pt idx="124">
                  <c:v>0.55389931918646929</c:v>
                </c:pt>
                <c:pt idx="125">
                  <c:v>0.4686118654686211</c:v>
                </c:pt>
                <c:pt idx="126">
                  <c:v>0.44537479178415901</c:v>
                </c:pt>
                <c:pt idx="127">
                  <c:v>0.60556917599131932</c:v>
                </c:pt>
                <c:pt idx="128">
                  <c:v>0.56774586075785582</c:v>
                </c:pt>
                <c:pt idx="129">
                  <c:v>0.57151593854070082</c:v>
                </c:pt>
                <c:pt idx="130">
                  <c:v>0.53926767397933784</c:v>
                </c:pt>
                <c:pt idx="131">
                  <c:v>0.45556351465129846</c:v>
                </c:pt>
                <c:pt idx="132">
                  <c:v>0.36229081988154199</c:v>
                </c:pt>
                <c:pt idx="133">
                  <c:v>0.52203274166550662</c:v>
                </c:pt>
                <c:pt idx="134">
                  <c:v>0.55275864101527128</c:v>
                </c:pt>
                <c:pt idx="135">
                  <c:v>0.57562041688926624</c:v>
                </c:pt>
                <c:pt idx="136">
                  <c:v>0.45251467907070375</c:v>
                </c:pt>
                <c:pt idx="137">
                  <c:v>0.50980218141388034</c:v>
                </c:pt>
                <c:pt idx="138">
                  <c:v>0.5080153576415386</c:v>
                </c:pt>
                <c:pt idx="139">
                  <c:v>0.43003746076070321</c:v>
                </c:pt>
                <c:pt idx="140">
                  <c:v>0.38695281530464831</c:v>
                </c:pt>
                <c:pt idx="141">
                  <c:v>0.3395084309611221</c:v>
                </c:pt>
                <c:pt idx="142">
                  <c:v>0.35077045185962447</c:v>
                </c:pt>
                <c:pt idx="143">
                  <c:v>0.34571419431182038</c:v>
                </c:pt>
                <c:pt idx="144">
                  <c:v>0.35135900179382745</c:v>
                </c:pt>
                <c:pt idx="145">
                  <c:v>0.35451580610055067</c:v>
                </c:pt>
                <c:pt idx="146">
                  <c:v>0.35393102179944885</c:v>
                </c:pt>
                <c:pt idx="147">
                  <c:v>0.34086674420605906</c:v>
                </c:pt>
                <c:pt idx="148">
                  <c:v>0.35466448687635665</c:v>
                </c:pt>
                <c:pt idx="149">
                  <c:v>0.35665249422700412</c:v>
                </c:pt>
                <c:pt idx="150">
                  <c:v>0.34035082160535679</c:v>
                </c:pt>
                <c:pt idx="151">
                  <c:v>0.39326528188182702</c:v>
                </c:pt>
                <c:pt idx="152">
                  <c:v>0.34805326978453754</c:v>
                </c:pt>
                <c:pt idx="153">
                  <c:v>0.3510218233020489</c:v>
                </c:pt>
                <c:pt idx="154">
                  <c:v>0.34707355699549053</c:v>
                </c:pt>
                <c:pt idx="155">
                  <c:v>0.42472199184582149</c:v>
                </c:pt>
                <c:pt idx="156">
                  <c:v>0.35870726440058365</c:v>
                </c:pt>
                <c:pt idx="157">
                  <c:v>0.35019313709303479</c:v>
                </c:pt>
                <c:pt idx="158">
                  <c:v>0.33045202162116155</c:v>
                </c:pt>
                <c:pt idx="159">
                  <c:v>0.38208027126682831</c:v>
                </c:pt>
                <c:pt idx="160">
                  <c:v>0.35196409582099947</c:v>
                </c:pt>
                <c:pt idx="161">
                  <c:v>0.39092240991016425</c:v>
                </c:pt>
                <c:pt idx="162">
                  <c:v>0.35699408653463011</c:v>
                </c:pt>
                <c:pt idx="163">
                  <c:v>0.35834548583026787</c:v>
                </c:pt>
                <c:pt idx="164">
                  <c:v>0.3600615959515045</c:v>
                </c:pt>
                <c:pt idx="165">
                  <c:v>0.36413517758913405</c:v>
                </c:pt>
                <c:pt idx="166">
                  <c:v>0.34094650154977529</c:v>
                </c:pt>
                <c:pt idx="167">
                  <c:v>0.3491577423194428</c:v>
                </c:pt>
                <c:pt idx="168">
                  <c:v>0.34266430929249253</c:v>
                </c:pt>
                <c:pt idx="169">
                  <c:v>0.34681517900623099</c:v>
                </c:pt>
                <c:pt idx="170">
                  <c:v>0.35099385884639611</c:v>
                </c:pt>
                <c:pt idx="171">
                  <c:v>0.34347771690818707</c:v>
                </c:pt>
                <c:pt idx="172">
                  <c:v>0.34275875877847228</c:v>
                </c:pt>
                <c:pt idx="173">
                  <c:v>0.33240910139502744</c:v>
                </c:pt>
                <c:pt idx="174">
                  <c:v>0.34896831862811745</c:v>
                </c:pt>
                <c:pt idx="175">
                  <c:v>0.36272167621317231</c:v>
                </c:pt>
                <c:pt idx="176">
                  <c:v>0.33670433066625777</c:v>
                </c:pt>
                <c:pt idx="177">
                  <c:v>0.38660702524208862</c:v>
                </c:pt>
                <c:pt idx="178">
                  <c:v>0.35597498892724766</c:v>
                </c:pt>
                <c:pt idx="179">
                  <c:v>0.35109460496477446</c:v>
                </c:pt>
                <c:pt idx="180">
                  <c:v>0.38788860599612968</c:v>
                </c:pt>
                <c:pt idx="181">
                  <c:v>0.33710515453061479</c:v>
                </c:pt>
                <c:pt idx="182">
                  <c:v>0.3614963021630434</c:v>
                </c:pt>
                <c:pt idx="183">
                  <c:v>0.33273171120792289</c:v>
                </c:pt>
                <c:pt idx="184">
                  <c:v>0.34523632929811521</c:v>
                </c:pt>
                <c:pt idx="185">
                  <c:v>0.33932740277966034</c:v>
                </c:pt>
                <c:pt idx="186">
                  <c:v>0.35229794080150811</c:v>
                </c:pt>
                <c:pt idx="187">
                  <c:v>0.34442767502256477</c:v>
                </c:pt>
                <c:pt idx="188">
                  <c:v>0.34292910737753241</c:v>
                </c:pt>
                <c:pt idx="189">
                  <c:v>0.34196559915715896</c:v>
                </c:pt>
                <c:pt idx="190">
                  <c:v>0.34010642584392303</c:v>
                </c:pt>
                <c:pt idx="191">
                  <c:v>0.33388776056997649</c:v>
                </c:pt>
                <c:pt idx="192">
                  <c:v>0.36826613883278786</c:v>
                </c:pt>
                <c:pt idx="193">
                  <c:v>0.34010911117244536</c:v>
                </c:pt>
                <c:pt idx="194">
                  <c:v>0.34359460586354762</c:v>
                </c:pt>
                <c:pt idx="195">
                  <c:v>0.39671957120354251</c:v>
                </c:pt>
                <c:pt idx="196">
                  <c:v>0.34564906737867751</c:v>
                </c:pt>
                <c:pt idx="197">
                  <c:v>0.33859310432493572</c:v>
                </c:pt>
                <c:pt idx="198">
                  <c:v>0.34331576381899181</c:v>
                </c:pt>
                <c:pt idx="199">
                  <c:v>0.35490431449271687</c:v>
                </c:pt>
                <c:pt idx="200">
                  <c:v>0.33616603032786357</c:v>
                </c:pt>
                <c:pt idx="201">
                  <c:v>0.35112723016303543</c:v>
                </c:pt>
                <c:pt idx="202">
                  <c:v>0.34133967068454962</c:v>
                </c:pt>
                <c:pt idx="203">
                  <c:v>0.3402771756989687</c:v>
                </c:pt>
                <c:pt idx="204">
                  <c:v>0.34534596477987989</c:v>
                </c:pt>
                <c:pt idx="205">
                  <c:v>0.39540906915265145</c:v>
                </c:pt>
                <c:pt idx="206">
                  <c:v>0.37694777508164845</c:v>
                </c:pt>
                <c:pt idx="207">
                  <c:v>0.36030654729814993</c:v>
                </c:pt>
                <c:pt idx="208">
                  <c:v>0.35971586762063629</c:v>
                </c:pt>
                <c:pt idx="209">
                  <c:v>0.37802953035456643</c:v>
                </c:pt>
                <c:pt idx="210">
                  <c:v>0.41334894650252468</c:v>
                </c:pt>
                <c:pt idx="211">
                  <c:v>0.37208143507869118</c:v>
                </c:pt>
                <c:pt idx="212">
                  <c:v>0.33033960821333869</c:v>
                </c:pt>
                <c:pt idx="213">
                  <c:v>0.34236031158418789</c:v>
                </c:pt>
                <c:pt idx="214">
                  <c:v>0.36021311638505887</c:v>
                </c:pt>
                <c:pt idx="215">
                  <c:v>0.40572786069100486</c:v>
                </c:pt>
                <c:pt idx="216">
                  <c:v>0.33530104588502191</c:v>
                </c:pt>
                <c:pt idx="217">
                  <c:v>0.35427937372715052</c:v>
                </c:pt>
                <c:pt idx="218">
                  <c:v>0.3447682796231491</c:v>
                </c:pt>
                <c:pt idx="219">
                  <c:v>0.35438169400362912</c:v>
                </c:pt>
                <c:pt idx="220">
                  <c:v>0.34348614328389643</c:v>
                </c:pt>
                <c:pt idx="221">
                  <c:v>0.35260962410524116</c:v>
                </c:pt>
                <c:pt idx="222">
                  <c:v>0.34390878930073371</c:v>
                </c:pt>
                <c:pt idx="223">
                  <c:v>0.36911948685202939</c:v>
                </c:pt>
                <c:pt idx="224">
                  <c:v>0.34178781188943247</c:v>
                </c:pt>
                <c:pt idx="225">
                  <c:v>0.35208907162777392</c:v>
                </c:pt>
                <c:pt idx="226">
                  <c:v>0.35359171356435964</c:v>
                </c:pt>
                <c:pt idx="227">
                  <c:v>0.3324727776334504</c:v>
                </c:pt>
                <c:pt idx="228">
                  <c:v>0.34644105409787734</c:v>
                </c:pt>
                <c:pt idx="229">
                  <c:v>0.36887197364024205</c:v>
                </c:pt>
                <c:pt idx="230">
                  <c:v>0.35977519177490197</c:v>
                </c:pt>
                <c:pt idx="231">
                  <c:v>0.36061310687159781</c:v>
                </c:pt>
                <c:pt idx="232">
                  <c:v>0.34461200584945062</c:v>
                </c:pt>
                <c:pt idx="233">
                  <c:v>0.34443094680214442</c:v>
                </c:pt>
                <c:pt idx="234">
                  <c:v>0.33535648094280612</c:v>
                </c:pt>
                <c:pt idx="235">
                  <c:v>0.35253878699075575</c:v>
                </c:pt>
                <c:pt idx="236">
                  <c:v>0.34537559599116763</c:v>
                </c:pt>
                <c:pt idx="237">
                  <c:v>0.3446775031727346</c:v>
                </c:pt>
                <c:pt idx="238">
                  <c:v>0.33442692515203321</c:v>
                </c:pt>
                <c:pt idx="239">
                  <c:v>0.34603316195499501</c:v>
                </c:pt>
                <c:pt idx="240">
                  <c:v>0.34621576429455581</c:v>
                </c:pt>
                <c:pt idx="241">
                  <c:v>0.49965083708514718</c:v>
                </c:pt>
                <c:pt idx="242">
                  <c:v>0.33328791373647004</c:v>
                </c:pt>
                <c:pt idx="243">
                  <c:v>0.37023010169010845</c:v>
                </c:pt>
                <c:pt idx="244">
                  <c:v>0.34027637318699633</c:v>
                </c:pt>
                <c:pt idx="245">
                  <c:v>0.35479495680355738</c:v>
                </c:pt>
                <c:pt idx="246">
                  <c:v>0.35217040312959041</c:v>
                </c:pt>
                <c:pt idx="247">
                  <c:v>0.3497508295328749</c:v>
                </c:pt>
                <c:pt idx="248">
                  <c:v>0.35391747169345433</c:v>
                </c:pt>
                <c:pt idx="249">
                  <c:v>0.3645431005978621</c:v>
                </c:pt>
                <c:pt idx="250">
                  <c:v>0.37169348227173787</c:v>
                </c:pt>
                <c:pt idx="251">
                  <c:v>0.33676671053918683</c:v>
                </c:pt>
                <c:pt idx="252">
                  <c:v>0.35198079424319328</c:v>
                </c:pt>
                <c:pt idx="253">
                  <c:v>0.35797265728740812</c:v>
                </c:pt>
                <c:pt idx="254">
                  <c:v>0.36204315234052853</c:v>
                </c:pt>
                <c:pt idx="255">
                  <c:v>0.34766679853814741</c:v>
                </c:pt>
                <c:pt idx="256">
                  <c:v>0.38363344059182802</c:v>
                </c:pt>
                <c:pt idx="257">
                  <c:v>0.34176151418941458</c:v>
                </c:pt>
                <c:pt idx="258">
                  <c:v>0.33646545989109472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B-662D-40B2-AF6F-30DABB71F25B}"/>
            </c:ext>
          </c:extLst>
        </c:ser>
        <c:ser>
          <c:idx val="0"/>
          <c:order val="1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v1_vs_Z!$AI$3:$AI$409</c:f>
              <c:numCache>
                <c:formatCode>General</c:formatCode>
                <c:ptCount val="407"/>
                <c:pt idx="0">
                  <c:v>10000</c:v>
                </c:pt>
                <c:pt idx="1">
                  <c:v>10000</c:v>
                </c:pt>
                <c:pt idx="2">
                  <c:v>10000</c:v>
                </c:pt>
                <c:pt idx="3">
                  <c:v>10000</c:v>
                </c:pt>
                <c:pt idx="4">
                  <c:v>10000</c:v>
                </c:pt>
                <c:pt idx="5">
                  <c:v>10000</c:v>
                </c:pt>
                <c:pt idx="6">
                  <c:v>10000</c:v>
                </c:pt>
                <c:pt idx="7">
                  <c:v>10000</c:v>
                </c:pt>
                <c:pt idx="8">
                  <c:v>10000</c:v>
                </c:pt>
                <c:pt idx="9">
                  <c:v>10000</c:v>
                </c:pt>
                <c:pt idx="10">
                  <c:v>10000</c:v>
                </c:pt>
                <c:pt idx="11">
                  <c:v>10000</c:v>
                </c:pt>
                <c:pt idx="12">
                  <c:v>10000</c:v>
                </c:pt>
                <c:pt idx="13">
                  <c:v>10000</c:v>
                </c:pt>
                <c:pt idx="14">
                  <c:v>10000</c:v>
                </c:pt>
                <c:pt idx="15">
                  <c:v>10000</c:v>
                </c:pt>
                <c:pt idx="16">
                  <c:v>10000</c:v>
                </c:pt>
                <c:pt idx="17">
                  <c:v>10000</c:v>
                </c:pt>
                <c:pt idx="18">
                  <c:v>10000</c:v>
                </c:pt>
                <c:pt idx="19">
                  <c:v>10000</c:v>
                </c:pt>
                <c:pt idx="20">
                  <c:v>10000</c:v>
                </c:pt>
                <c:pt idx="21">
                  <c:v>10000</c:v>
                </c:pt>
                <c:pt idx="22">
                  <c:v>10000</c:v>
                </c:pt>
                <c:pt idx="23">
                  <c:v>10000</c:v>
                </c:pt>
                <c:pt idx="24">
                  <c:v>10000</c:v>
                </c:pt>
                <c:pt idx="25">
                  <c:v>10000</c:v>
                </c:pt>
                <c:pt idx="26">
                  <c:v>10000</c:v>
                </c:pt>
                <c:pt idx="27">
                  <c:v>10000</c:v>
                </c:pt>
                <c:pt idx="28">
                  <c:v>10000</c:v>
                </c:pt>
                <c:pt idx="29">
                  <c:v>10000</c:v>
                </c:pt>
                <c:pt idx="30">
                  <c:v>10000</c:v>
                </c:pt>
                <c:pt idx="31">
                  <c:v>10000</c:v>
                </c:pt>
                <c:pt idx="32">
                  <c:v>10000</c:v>
                </c:pt>
                <c:pt idx="33">
                  <c:v>10000</c:v>
                </c:pt>
                <c:pt idx="34">
                  <c:v>10000</c:v>
                </c:pt>
                <c:pt idx="35">
                  <c:v>10000</c:v>
                </c:pt>
                <c:pt idx="36">
                  <c:v>10000</c:v>
                </c:pt>
                <c:pt idx="37">
                  <c:v>10000</c:v>
                </c:pt>
                <c:pt idx="38">
                  <c:v>10000</c:v>
                </c:pt>
                <c:pt idx="39">
                  <c:v>10000</c:v>
                </c:pt>
                <c:pt idx="40">
                  <c:v>10000</c:v>
                </c:pt>
                <c:pt idx="41">
                  <c:v>10000</c:v>
                </c:pt>
                <c:pt idx="42">
                  <c:v>10000</c:v>
                </c:pt>
                <c:pt idx="43">
                  <c:v>10000</c:v>
                </c:pt>
                <c:pt idx="44">
                  <c:v>10000</c:v>
                </c:pt>
                <c:pt idx="45">
                  <c:v>10000</c:v>
                </c:pt>
                <c:pt idx="46">
                  <c:v>10000</c:v>
                </c:pt>
                <c:pt idx="47">
                  <c:v>10000</c:v>
                </c:pt>
                <c:pt idx="48">
                  <c:v>10000</c:v>
                </c:pt>
                <c:pt idx="49">
                  <c:v>10000</c:v>
                </c:pt>
                <c:pt idx="50">
                  <c:v>10000</c:v>
                </c:pt>
                <c:pt idx="51">
                  <c:v>10000</c:v>
                </c:pt>
                <c:pt idx="52">
                  <c:v>10000</c:v>
                </c:pt>
                <c:pt idx="53">
                  <c:v>10000</c:v>
                </c:pt>
                <c:pt idx="54">
                  <c:v>10000</c:v>
                </c:pt>
                <c:pt idx="55">
                  <c:v>10000</c:v>
                </c:pt>
                <c:pt idx="56">
                  <c:v>10000</c:v>
                </c:pt>
                <c:pt idx="57">
                  <c:v>10000</c:v>
                </c:pt>
                <c:pt idx="58">
                  <c:v>10000</c:v>
                </c:pt>
                <c:pt idx="59">
                  <c:v>10000</c:v>
                </c:pt>
                <c:pt idx="60">
                  <c:v>10000</c:v>
                </c:pt>
                <c:pt idx="61">
                  <c:v>10000</c:v>
                </c:pt>
                <c:pt idx="62">
                  <c:v>10000</c:v>
                </c:pt>
                <c:pt idx="63">
                  <c:v>10000</c:v>
                </c:pt>
                <c:pt idx="64">
                  <c:v>10000</c:v>
                </c:pt>
                <c:pt idx="65">
                  <c:v>10000</c:v>
                </c:pt>
                <c:pt idx="66">
                  <c:v>10000</c:v>
                </c:pt>
                <c:pt idx="67">
                  <c:v>10000</c:v>
                </c:pt>
                <c:pt idx="68">
                  <c:v>10000</c:v>
                </c:pt>
                <c:pt idx="69">
                  <c:v>10000</c:v>
                </c:pt>
                <c:pt idx="70">
                  <c:v>10000</c:v>
                </c:pt>
                <c:pt idx="71">
                  <c:v>10000</c:v>
                </c:pt>
                <c:pt idx="72">
                  <c:v>10000</c:v>
                </c:pt>
                <c:pt idx="73">
                  <c:v>10000</c:v>
                </c:pt>
                <c:pt idx="74">
                  <c:v>10000</c:v>
                </c:pt>
                <c:pt idx="75">
                  <c:v>10000</c:v>
                </c:pt>
                <c:pt idx="76">
                  <c:v>10000</c:v>
                </c:pt>
                <c:pt idx="77">
                  <c:v>10000</c:v>
                </c:pt>
                <c:pt idx="78">
                  <c:v>10000</c:v>
                </c:pt>
                <c:pt idx="79">
                  <c:v>10000</c:v>
                </c:pt>
                <c:pt idx="80">
                  <c:v>10000</c:v>
                </c:pt>
                <c:pt idx="81">
                  <c:v>10000</c:v>
                </c:pt>
                <c:pt idx="82">
                  <c:v>10000</c:v>
                </c:pt>
                <c:pt idx="83">
                  <c:v>10000</c:v>
                </c:pt>
                <c:pt idx="84">
                  <c:v>10000</c:v>
                </c:pt>
                <c:pt idx="85">
                  <c:v>10000</c:v>
                </c:pt>
                <c:pt idx="86">
                  <c:v>10000</c:v>
                </c:pt>
                <c:pt idx="87">
                  <c:v>10000</c:v>
                </c:pt>
                <c:pt idx="88">
                  <c:v>10000</c:v>
                </c:pt>
                <c:pt idx="89">
                  <c:v>10000</c:v>
                </c:pt>
                <c:pt idx="90">
                  <c:v>10000</c:v>
                </c:pt>
                <c:pt idx="91">
                  <c:v>10000</c:v>
                </c:pt>
                <c:pt idx="92">
                  <c:v>10000</c:v>
                </c:pt>
                <c:pt idx="93">
                  <c:v>10000</c:v>
                </c:pt>
                <c:pt idx="94">
                  <c:v>10000</c:v>
                </c:pt>
                <c:pt idx="95">
                  <c:v>10000</c:v>
                </c:pt>
                <c:pt idx="96">
                  <c:v>10000</c:v>
                </c:pt>
                <c:pt idx="97">
                  <c:v>10000</c:v>
                </c:pt>
                <c:pt idx="98">
                  <c:v>10000</c:v>
                </c:pt>
                <c:pt idx="99">
                  <c:v>10000</c:v>
                </c:pt>
                <c:pt idx="100">
                  <c:v>10000</c:v>
                </c:pt>
                <c:pt idx="101">
                  <c:v>10000</c:v>
                </c:pt>
                <c:pt idx="102">
                  <c:v>10000</c:v>
                </c:pt>
                <c:pt idx="103">
                  <c:v>10000</c:v>
                </c:pt>
                <c:pt idx="104">
                  <c:v>10000</c:v>
                </c:pt>
                <c:pt idx="105">
                  <c:v>10000</c:v>
                </c:pt>
                <c:pt idx="106">
                  <c:v>10000</c:v>
                </c:pt>
                <c:pt idx="107">
                  <c:v>10000</c:v>
                </c:pt>
                <c:pt idx="108">
                  <c:v>10000</c:v>
                </c:pt>
                <c:pt idx="109">
                  <c:v>10000</c:v>
                </c:pt>
                <c:pt idx="110">
                  <c:v>10000</c:v>
                </c:pt>
                <c:pt idx="111">
                  <c:v>10000</c:v>
                </c:pt>
                <c:pt idx="112">
                  <c:v>10000</c:v>
                </c:pt>
                <c:pt idx="113">
                  <c:v>10000</c:v>
                </c:pt>
                <c:pt idx="114">
                  <c:v>10000</c:v>
                </c:pt>
                <c:pt idx="115">
                  <c:v>10000</c:v>
                </c:pt>
                <c:pt idx="116">
                  <c:v>10000</c:v>
                </c:pt>
                <c:pt idx="117">
                  <c:v>10000</c:v>
                </c:pt>
                <c:pt idx="118">
                  <c:v>10000</c:v>
                </c:pt>
                <c:pt idx="119">
                  <c:v>10000</c:v>
                </c:pt>
                <c:pt idx="120">
                  <c:v>10000</c:v>
                </c:pt>
                <c:pt idx="121">
                  <c:v>10000</c:v>
                </c:pt>
                <c:pt idx="122">
                  <c:v>10000</c:v>
                </c:pt>
                <c:pt idx="123">
                  <c:v>10000</c:v>
                </c:pt>
                <c:pt idx="124">
                  <c:v>10000</c:v>
                </c:pt>
                <c:pt idx="125">
                  <c:v>10000</c:v>
                </c:pt>
                <c:pt idx="126">
                  <c:v>10000</c:v>
                </c:pt>
                <c:pt idx="127">
                  <c:v>10000</c:v>
                </c:pt>
                <c:pt idx="128">
                  <c:v>10000</c:v>
                </c:pt>
                <c:pt idx="129">
                  <c:v>10000</c:v>
                </c:pt>
                <c:pt idx="130">
                  <c:v>10000</c:v>
                </c:pt>
                <c:pt idx="131">
                  <c:v>10000</c:v>
                </c:pt>
                <c:pt idx="132">
                  <c:v>10000</c:v>
                </c:pt>
                <c:pt idx="133">
                  <c:v>10000</c:v>
                </c:pt>
                <c:pt idx="134">
                  <c:v>10000</c:v>
                </c:pt>
                <c:pt idx="135">
                  <c:v>10000</c:v>
                </c:pt>
                <c:pt idx="136">
                  <c:v>10000</c:v>
                </c:pt>
                <c:pt idx="137">
                  <c:v>10000</c:v>
                </c:pt>
                <c:pt idx="138">
                  <c:v>10000</c:v>
                </c:pt>
                <c:pt idx="139">
                  <c:v>10000</c:v>
                </c:pt>
                <c:pt idx="140">
                  <c:v>10000</c:v>
                </c:pt>
                <c:pt idx="141">
                  <c:v>10000</c:v>
                </c:pt>
                <c:pt idx="142">
                  <c:v>10000</c:v>
                </c:pt>
                <c:pt idx="143">
                  <c:v>10000</c:v>
                </c:pt>
                <c:pt idx="144">
                  <c:v>10000</c:v>
                </c:pt>
                <c:pt idx="145">
                  <c:v>10000</c:v>
                </c:pt>
                <c:pt idx="146">
                  <c:v>10000</c:v>
                </c:pt>
                <c:pt idx="147">
                  <c:v>10000</c:v>
                </c:pt>
                <c:pt idx="148">
                  <c:v>10000</c:v>
                </c:pt>
                <c:pt idx="149">
                  <c:v>10000</c:v>
                </c:pt>
                <c:pt idx="150">
                  <c:v>10000</c:v>
                </c:pt>
                <c:pt idx="151">
                  <c:v>10000</c:v>
                </c:pt>
                <c:pt idx="152">
                  <c:v>10000</c:v>
                </c:pt>
                <c:pt idx="153">
                  <c:v>10000</c:v>
                </c:pt>
                <c:pt idx="154">
                  <c:v>10000</c:v>
                </c:pt>
                <c:pt idx="155">
                  <c:v>10000</c:v>
                </c:pt>
                <c:pt idx="156">
                  <c:v>10000</c:v>
                </c:pt>
                <c:pt idx="157">
                  <c:v>10000</c:v>
                </c:pt>
                <c:pt idx="158">
                  <c:v>10000</c:v>
                </c:pt>
                <c:pt idx="159">
                  <c:v>10000</c:v>
                </c:pt>
                <c:pt idx="160">
                  <c:v>10000</c:v>
                </c:pt>
                <c:pt idx="161">
                  <c:v>10000</c:v>
                </c:pt>
                <c:pt idx="162">
                  <c:v>10000</c:v>
                </c:pt>
                <c:pt idx="163">
                  <c:v>10000</c:v>
                </c:pt>
                <c:pt idx="164">
                  <c:v>10000</c:v>
                </c:pt>
                <c:pt idx="165">
                  <c:v>10000</c:v>
                </c:pt>
                <c:pt idx="166">
                  <c:v>10000</c:v>
                </c:pt>
                <c:pt idx="167">
                  <c:v>10000</c:v>
                </c:pt>
                <c:pt idx="168">
                  <c:v>10000</c:v>
                </c:pt>
                <c:pt idx="169">
                  <c:v>10000</c:v>
                </c:pt>
                <c:pt idx="170">
                  <c:v>10000</c:v>
                </c:pt>
                <c:pt idx="171">
                  <c:v>10000</c:v>
                </c:pt>
                <c:pt idx="172">
                  <c:v>10000</c:v>
                </c:pt>
                <c:pt idx="173">
                  <c:v>10000</c:v>
                </c:pt>
                <c:pt idx="174">
                  <c:v>10000</c:v>
                </c:pt>
                <c:pt idx="175">
                  <c:v>10000</c:v>
                </c:pt>
                <c:pt idx="176">
                  <c:v>10000</c:v>
                </c:pt>
                <c:pt idx="177">
                  <c:v>10000</c:v>
                </c:pt>
                <c:pt idx="178">
                  <c:v>10000</c:v>
                </c:pt>
                <c:pt idx="179">
                  <c:v>10000</c:v>
                </c:pt>
                <c:pt idx="180">
                  <c:v>10000</c:v>
                </c:pt>
                <c:pt idx="181">
                  <c:v>10000</c:v>
                </c:pt>
                <c:pt idx="182">
                  <c:v>10000</c:v>
                </c:pt>
                <c:pt idx="183">
                  <c:v>10000</c:v>
                </c:pt>
                <c:pt idx="184">
                  <c:v>10000</c:v>
                </c:pt>
                <c:pt idx="185">
                  <c:v>10000</c:v>
                </c:pt>
                <c:pt idx="186">
                  <c:v>10000</c:v>
                </c:pt>
                <c:pt idx="187">
                  <c:v>10000</c:v>
                </c:pt>
                <c:pt idx="188">
                  <c:v>10000</c:v>
                </c:pt>
                <c:pt idx="189">
                  <c:v>10000</c:v>
                </c:pt>
                <c:pt idx="190">
                  <c:v>10000</c:v>
                </c:pt>
                <c:pt idx="191">
                  <c:v>10000</c:v>
                </c:pt>
                <c:pt idx="192">
                  <c:v>10000</c:v>
                </c:pt>
                <c:pt idx="193">
                  <c:v>10000</c:v>
                </c:pt>
                <c:pt idx="194">
                  <c:v>10000</c:v>
                </c:pt>
                <c:pt idx="195">
                  <c:v>10000</c:v>
                </c:pt>
                <c:pt idx="196">
                  <c:v>10000</c:v>
                </c:pt>
                <c:pt idx="197">
                  <c:v>10000</c:v>
                </c:pt>
                <c:pt idx="198">
                  <c:v>10000</c:v>
                </c:pt>
                <c:pt idx="199">
                  <c:v>10000</c:v>
                </c:pt>
                <c:pt idx="200">
                  <c:v>10000</c:v>
                </c:pt>
                <c:pt idx="201">
                  <c:v>10000</c:v>
                </c:pt>
                <c:pt idx="202">
                  <c:v>10000</c:v>
                </c:pt>
                <c:pt idx="203">
                  <c:v>10000</c:v>
                </c:pt>
                <c:pt idx="204">
                  <c:v>10000</c:v>
                </c:pt>
                <c:pt idx="205">
                  <c:v>10000</c:v>
                </c:pt>
                <c:pt idx="206">
                  <c:v>10000</c:v>
                </c:pt>
                <c:pt idx="207">
                  <c:v>10000</c:v>
                </c:pt>
                <c:pt idx="208">
                  <c:v>10000</c:v>
                </c:pt>
                <c:pt idx="209">
                  <c:v>10000</c:v>
                </c:pt>
                <c:pt idx="210">
                  <c:v>10000</c:v>
                </c:pt>
                <c:pt idx="211">
                  <c:v>10000</c:v>
                </c:pt>
                <c:pt idx="212">
                  <c:v>10000</c:v>
                </c:pt>
                <c:pt idx="213">
                  <c:v>10000</c:v>
                </c:pt>
                <c:pt idx="214">
                  <c:v>10000</c:v>
                </c:pt>
                <c:pt idx="215">
                  <c:v>10000</c:v>
                </c:pt>
                <c:pt idx="216">
                  <c:v>10000</c:v>
                </c:pt>
                <c:pt idx="217">
                  <c:v>10000</c:v>
                </c:pt>
                <c:pt idx="218">
                  <c:v>10000</c:v>
                </c:pt>
                <c:pt idx="219">
                  <c:v>10000</c:v>
                </c:pt>
                <c:pt idx="220">
                  <c:v>10000</c:v>
                </c:pt>
                <c:pt idx="221">
                  <c:v>10000</c:v>
                </c:pt>
                <c:pt idx="222">
                  <c:v>10000</c:v>
                </c:pt>
                <c:pt idx="223">
                  <c:v>10000</c:v>
                </c:pt>
                <c:pt idx="224">
                  <c:v>10000</c:v>
                </c:pt>
                <c:pt idx="225">
                  <c:v>10000</c:v>
                </c:pt>
                <c:pt idx="226">
                  <c:v>10000</c:v>
                </c:pt>
                <c:pt idx="227">
                  <c:v>10000</c:v>
                </c:pt>
                <c:pt idx="228">
                  <c:v>10000</c:v>
                </c:pt>
                <c:pt idx="229">
                  <c:v>10000</c:v>
                </c:pt>
                <c:pt idx="230">
                  <c:v>10000</c:v>
                </c:pt>
                <c:pt idx="231">
                  <c:v>10000</c:v>
                </c:pt>
              </c:numCache>
            </c:numRef>
          </c:xVal>
          <c:yVal>
            <c:numRef>
              <c:f>v1_vs_Z!$AJ$3:$AJ$409</c:f>
              <c:numCache>
                <c:formatCode>General</c:formatCode>
                <c:ptCount val="407"/>
                <c:pt idx="0">
                  <c:v>0.49515741822258558</c:v>
                </c:pt>
                <c:pt idx="1">
                  <c:v>0.49278929798963678</c:v>
                </c:pt>
                <c:pt idx="2">
                  <c:v>0.7612214350323625</c:v>
                </c:pt>
                <c:pt idx="3">
                  <c:v>0.5473739708756945</c:v>
                </c:pt>
                <c:pt idx="4">
                  <c:v>0.45857910771672911</c:v>
                </c:pt>
                <c:pt idx="5">
                  <c:v>0.68356253666054612</c:v>
                </c:pt>
                <c:pt idx="6">
                  <c:v>0.49587989505863955</c:v>
                </c:pt>
                <c:pt idx="7">
                  <c:v>0.49388651705094616</c:v>
                </c:pt>
                <c:pt idx="8">
                  <c:v>0.4593980094528487</c:v>
                </c:pt>
                <c:pt idx="9">
                  <c:v>0.5291784317309286</c:v>
                </c:pt>
                <c:pt idx="10">
                  <c:v>0.68157508489511032</c:v>
                </c:pt>
                <c:pt idx="11">
                  <c:v>0.57920813925931125</c:v>
                </c:pt>
                <c:pt idx="12">
                  <c:v>0.5078053772973824</c:v>
                </c:pt>
                <c:pt idx="13">
                  <c:v>0.63396890179161491</c:v>
                </c:pt>
                <c:pt idx="14">
                  <c:v>0.62785869909731962</c:v>
                </c:pt>
                <c:pt idx="15">
                  <c:v>0.45365097429189888</c:v>
                </c:pt>
                <c:pt idx="16">
                  <c:v>0.75301624396833289</c:v>
                </c:pt>
                <c:pt idx="17">
                  <c:v>0.61659550529670371</c:v>
                </c:pt>
                <c:pt idx="18">
                  <c:v>0.55336515487131743</c:v>
                </c:pt>
                <c:pt idx="19">
                  <c:v>0.52358337999120885</c:v>
                </c:pt>
                <c:pt idx="20">
                  <c:v>0.48163916577959137</c:v>
                </c:pt>
                <c:pt idx="21">
                  <c:v>0.74599210360088086</c:v>
                </c:pt>
                <c:pt idx="22">
                  <c:v>0.60860143661309929</c:v>
                </c:pt>
                <c:pt idx="23">
                  <c:v>0.46402702197289747</c:v>
                </c:pt>
                <c:pt idx="24">
                  <c:v>0.49075792412663649</c:v>
                </c:pt>
                <c:pt idx="25">
                  <c:v>0.58962054690582755</c:v>
                </c:pt>
                <c:pt idx="26">
                  <c:v>0.67729238715698714</c:v>
                </c:pt>
                <c:pt idx="27">
                  <c:v>0.7505190736370575</c:v>
                </c:pt>
                <c:pt idx="28">
                  <c:v>0.55833807463737473</c:v>
                </c:pt>
                <c:pt idx="29">
                  <c:v>0.80023802383705989</c:v>
                </c:pt>
                <c:pt idx="30">
                  <c:v>0.71676646951762935</c:v>
                </c:pt>
                <c:pt idx="31">
                  <c:v>0.44464623437662137</c:v>
                </c:pt>
                <c:pt idx="32">
                  <c:v>0.59817260833699437</c:v>
                </c:pt>
                <c:pt idx="33">
                  <c:v>0.5159658128860295</c:v>
                </c:pt>
                <c:pt idx="34">
                  <c:v>0.49205956767998565</c:v>
                </c:pt>
                <c:pt idx="35">
                  <c:v>0.62341488164781922</c:v>
                </c:pt>
                <c:pt idx="36">
                  <c:v>0.51869577342098427</c:v>
                </c:pt>
                <c:pt idx="37">
                  <c:v>0.61138664701076773</c:v>
                </c:pt>
                <c:pt idx="38">
                  <c:v>0.5198587984640286</c:v>
                </c:pt>
                <c:pt idx="39">
                  <c:v>0.51755648421281464</c:v>
                </c:pt>
                <c:pt idx="40">
                  <c:v>0.62107389249270639</c:v>
                </c:pt>
                <c:pt idx="41">
                  <c:v>0.45332746936949642</c:v>
                </c:pt>
                <c:pt idx="42">
                  <c:v>0.61217057774439931</c:v>
                </c:pt>
                <c:pt idx="43">
                  <c:v>0.61217057774439931</c:v>
                </c:pt>
                <c:pt idx="44">
                  <c:v>0.50684881389215397</c:v>
                </c:pt>
                <c:pt idx="45">
                  <c:v>0.55111750403176096</c:v>
                </c:pt>
                <c:pt idx="46">
                  <c:v>0.49040404721266284</c:v>
                </c:pt>
                <c:pt idx="47">
                  <c:v>0.68192164660379662</c:v>
                </c:pt>
                <c:pt idx="48">
                  <c:v>0.61998272313703495</c:v>
                </c:pt>
                <c:pt idx="49">
                  <c:v>0.54932419843195013</c:v>
                </c:pt>
                <c:pt idx="50">
                  <c:v>0.49559179326055636</c:v>
                </c:pt>
                <c:pt idx="51">
                  <c:v>0.55787730930185009</c:v>
                </c:pt>
                <c:pt idx="52">
                  <c:v>0.48760621268435272</c:v>
                </c:pt>
                <c:pt idx="53">
                  <c:v>0.45984352706089809</c:v>
                </c:pt>
                <c:pt idx="54">
                  <c:v>0.40118261807453415</c:v>
                </c:pt>
                <c:pt idx="55">
                  <c:v>0.50922036023390727</c:v>
                </c:pt>
                <c:pt idx="56">
                  <c:v>0.47882018814739297</c:v>
                </c:pt>
                <c:pt idx="57">
                  <c:v>0.36030552872526256</c:v>
                </c:pt>
                <c:pt idx="58">
                  <c:v>0.52834684413247579</c:v>
                </c:pt>
                <c:pt idx="59">
                  <c:v>0.46182699713231773</c:v>
                </c:pt>
                <c:pt idx="60">
                  <c:v>0.66171495072456465</c:v>
                </c:pt>
                <c:pt idx="61">
                  <c:v>0.48256526459571397</c:v>
                </c:pt>
                <c:pt idx="62">
                  <c:v>0.41003201019146723</c:v>
                </c:pt>
                <c:pt idx="63">
                  <c:v>0.60029265977294288</c:v>
                </c:pt>
                <c:pt idx="64">
                  <c:v>0.63867631355819587</c:v>
                </c:pt>
                <c:pt idx="65">
                  <c:v>0.50021595984292644</c:v>
                </c:pt>
                <c:pt idx="66">
                  <c:v>0.48872127220412498</c:v>
                </c:pt>
                <c:pt idx="67">
                  <c:v>0.46916655557075815</c:v>
                </c:pt>
                <c:pt idx="68">
                  <c:v>0.53241835775848356</c:v>
                </c:pt>
                <c:pt idx="69">
                  <c:v>0.6044128179708147</c:v>
                </c:pt>
                <c:pt idx="70">
                  <c:v>0.60784472955483837</c:v>
                </c:pt>
                <c:pt idx="71">
                  <c:v>0.48368489226055977</c:v>
                </c:pt>
                <c:pt idx="72">
                  <c:v>0.56076085828197975</c:v>
                </c:pt>
                <c:pt idx="73">
                  <c:v>0.37766580723600929</c:v>
                </c:pt>
                <c:pt idx="74">
                  <c:v>0.48017630991732912</c:v>
                </c:pt>
                <c:pt idx="75">
                  <c:v>0.74845519803917537</c:v>
                </c:pt>
                <c:pt idx="76">
                  <c:v>0.77575560590069537</c:v>
                </c:pt>
                <c:pt idx="77">
                  <c:v>0.43936632291528493</c:v>
                </c:pt>
                <c:pt idx="78">
                  <c:v>0.46534990122767078</c:v>
                </c:pt>
                <c:pt idx="79">
                  <c:v>0.71736835349691186</c:v>
                </c:pt>
                <c:pt idx="80">
                  <c:v>0.61671575862917982</c:v>
                </c:pt>
                <c:pt idx="81">
                  <c:v>0.38030452833287381</c:v>
                </c:pt>
                <c:pt idx="82">
                  <c:v>0.61036961741500573</c:v>
                </c:pt>
                <c:pt idx="83">
                  <c:v>0.5486584221533285</c:v>
                </c:pt>
                <c:pt idx="84">
                  <c:v>0.63958790542712551</c:v>
                </c:pt>
                <c:pt idx="85">
                  <c:v>0.50723942116178633</c:v>
                </c:pt>
                <c:pt idx="86">
                  <c:v>0.34373473680026262</c:v>
                </c:pt>
                <c:pt idx="87">
                  <c:v>0.35166482058699317</c:v>
                </c:pt>
                <c:pt idx="88">
                  <c:v>0.73301752215332672</c:v>
                </c:pt>
                <c:pt idx="89">
                  <c:v>0.49403671025316098</c:v>
                </c:pt>
                <c:pt idx="90">
                  <c:v>0.48832134344927497</c:v>
                </c:pt>
                <c:pt idx="91">
                  <c:v>0.62191276443060073</c:v>
                </c:pt>
                <c:pt idx="92">
                  <c:v>0.50790553696470342</c:v>
                </c:pt>
                <c:pt idx="93">
                  <c:v>0.51803888650574892</c:v>
                </c:pt>
                <c:pt idx="94">
                  <c:v>0.62739879800545761</c:v>
                </c:pt>
                <c:pt idx="95">
                  <c:v>0.71175305376281217</c:v>
                </c:pt>
                <c:pt idx="96">
                  <c:v>0.35817890286430892</c:v>
                </c:pt>
                <c:pt idx="97">
                  <c:v>0.54163601027320163</c:v>
                </c:pt>
                <c:pt idx="98">
                  <c:v>0.49583171347445248</c:v>
                </c:pt>
                <c:pt idx="99">
                  <c:v>0.43267201496847979</c:v>
                </c:pt>
                <c:pt idx="100">
                  <c:v>0.353581033981958</c:v>
                </c:pt>
                <c:pt idx="101">
                  <c:v>0.53775790203253659</c:v>
                </c:pt>
                <c:pt idx="102">
                  <c:v>0.56460587833670672</c:v>
                </c:pt>
                <c:pt idx="103">
                  <c:v>0.48136103364947203</c:v>
                </c:pt>
                <c:pt idx="104">
                  <c:v>0.4079226692037648</c:v>
                </c:pt>
                <c:pt idx="105">
                  <c:v>0.49719697153453568</c:v>
                </c:pt>
                <c:pt idx="106">
                  <c:v>0.61054228095244711</c:v>
                </c:pt>
                <c:pt idx="107">
                  <c:v>0.43960834200664733</c:v>
                </c:pt>
                <c:pt idx="108">
                  <c:v>0.74201010092563824</c:v>
                </c:pt>
                <c:pt idx="109">
                  <c:v>0.44808147947191485</c:v>
                </c:pt>
                <c:pt idx="110">
                  <c:v>0.61517900993376873</c:v>
                </c:pt>
                <c:pt idx="111">
                  <c:v>0.53355588761348238</c:v>
                </c:pt>
                <c:pt idx="112">
                  <c:v>0.52169729166105328</c:v>
                </c:pt>
                <c:pt idx="113">
                  <c:v>0.62785166168463868</c:v>
                </c:pt>
                <c:pt idx="114">
                  <c:v>0.61911384959771176</c:v>
                </c:pt>
                <c:pt idx="115">
                  <c:v>0.63384833980068789</c:v>
                </c:pt>
                <c:pt idx="116">
                  <c:v>0.38325693901340302</c:v>
                </c:pt>
                <c:pt idx="117">
                  <c:v>0.34681990148052932</c:v>
                </c:pt>
                <c:pt idx="118">
                  <c:v>0.31242479392967842</c:v>
                </c:pt>
                <c:pt idx="119">
                  <c:v>0.31645436087220757</c:v>
                </c:pt>
                <c:pt idx="120">
                  <c:v>0.31655402668600713</c:v>
                </c:pt>
                <c:pt idx="121">
                  <c:v>0.32129718110120392</c:v>
                </c:pt>
                <c:pt idx="122">
                  <c:v>0.35163250404718183</c:v>
                </c:pt>
                <c:pt idx="123">
                  <c:v>0.34358824749945882</c:v>
                </c:pt>
                <c:pt idx="124">
                  <c:v>0.32063470746800765</c:v>
                </c:pt>
                <c:pt idx="125">
                  <c:v>0.331107457841677</c:v>
                </c:pt>
                <c:pt idx="126">
                  <c:v>0.33163264019590799</c:v>
                </c:pt>
                <c:pt idx="127">
                  <c:v>0.30889608705544819</c:v>
                </c:pt>
                <c:pt idx="128">
                  <c:v>0.35791367265743906</c:v>
                </c:pt>
                <c:pt idx="129">
                  <c:v>0.33899309481147594</c:v>
                </c:pt>
                <c:pt idx="130">
                  <c:v>0.33309379843668957</c:v>
                </c:pt>
                <c:pt idx="131">
                  <c:v>0.31664952561071996</c:v>
                </c:pt>
                <c:pt idx="132">
                  <c:v>0.34342598575181388</c:v>
                </c:pt>
                <c:pt idx="133">
                  <c:v>0.34280956395949275</c:v>
                </c:pt>
                <c:pt idx="134">
                  <c:v>0.33180011827137396</c:v>
                </c:pt>
                <c:pt idx="135">
                  <c:v>0.30047110030852325</c:v>
                </c:pt>
                <c:pt idx="136">
                  <c:v>0.31489634560952789</c:v>
                </c:pt>
                <c:pt idx="137">
                  <c:v>0.36788599508464204</c:v>
                </c:pt>
                <c:pt idx="138">
                  <c:v>0.3738112805009941</c:v>
                </c:pt>
                <c:pt idx="139">
                  <c:v>0.34158011561781171</c:v>
                </c:pt>
                <c:pt idx="140">
                  <c:v>0.33468909964023963</c:v>
                </c:pt>
                <c:pt idx="141">
                  <c:v>0.37303173271736551</c:v>
                </c:pt>
                <c:pt idx="142">
                  <c:v>0.3417210799323448</c:v>
                </c:pt>
                <c:pt idx="143">
                  <c:v>0.3111419168101448</c:v>
                </c:pt>
                <c:pt idx="144">
                  <c:v>0.33896494516075254</c:v>
                </c:pt>
                <c:pt idx="145">
                  <c:v>0.32251727709182287</c:v>
                </c:pt>
                <c:pt idx="146">
                  <c:v>0.32528060360532079</c:v>
                </c:pt>
                <c:pt idx="147">
                  <c:v>0.32460167847669019</c:v>
                </c:pt>
                <c:pt idx="148">
                  <c:v>0.32100799899854315</c:v>
                </c:pt>
                <c:pt idx="149">
                  <c:v>0.33962896208620341</c:v>
                </c:pt>
                <c:pt idx="150">
                  <c:v>0.33583409902975059</c:v>
                </c:pt>
                <c:pt idx="151">
                  <c:v>0.33003786371172505</c:v>
                </c:pt>
                <c:pt idx="152">
                  <c:v>0.35553181712342524</c:v>
                </c:pt>
                <c:pt idx="153">
                  <c:v>0.29968485463650918</c:v>
                </c:pt>
                <c:pt idx="154">
                  <c:v>0.34217894387843079</c:v>
                </c:pt>
                <c:pt idx="155">
                  <c:v>0.3419305972888253</c:v>
                </c:pt>
                <c:pt idx="156">
                  <c:v>0.33280017165233561</c:v>
                </c:pt>
                <c:pt idx="157">
                  <c:v>0.34847986662954528</c:v>
                </c:pt>
                <c:pt idx="158">
                  <c:v>0.32540706097266098</c:v>
                </c:pt>
                <c:pt idx="159">
                  <c:v>0.34475951372314312</c:v>
                </c:pt>
                <c:pt idx="160">
                  <c:v>0.33589206508683223</c:v>
                </c:pt>
                <c:pt idx="161">
                  <c:v>0.33017027818716721</c:v>
                </c:pt>
                <c:pt idx="162">
                  <c:v>0.32642338065398513</c:v>
                </c:pt>
                <c:pt idx="163">
                  <c:v>0.33034254046862171</c:v>
                </c:pt>
                <c:pt idx="164">
                  <c:v>0.30750511774640449</c:v>
                </c:pt>
                <c:pt idx="165">
                  <c:v>0.30928746597120726</c:v>
                </c:pt>
                <c:pt idx="166">
                  <c:v>0.30280184200306576</c:v>
                </c:pt>
                <c:pt idx="167">
                  <c:v>0.32986115674857608</c:v>
                </c:pt>
                <c:pt idx="168">
                  <c:v>0.31243004112334394</c:v>
                </c:pt>
                <c:pt idx="169">
                  <c:v>0.31456388959204895</c:v>
                </c:pt>
                <c:pt idx="170">
                  <c:v>0.31990315607349556</c:v>
                </c:pt>
                <c:pt idx="171">
                  <c:v>0.30608803593241213</c:v>
                </c:pt>
                <c:pt idx="172">
                  <c:v>0.36138469126719286</c:v>
                </c:pt>
                <c:pt idx="173">
                  <c:v>0.31230080582994685</c:v>
                </c:pt>
                <c:pt idx="174">
                  <c:v>0.29840345907753996</c:v>
                </c:pt>
                <c:pt idx="175">
                  <c:v>0.32270478710075257</c:v>
                </c:pt>
                <c:pt idx="176">
                  <c:v>0.34168058394358491</c:v>
                </c:pt>
                <c:pt idx="177">
                  <c:v>0.33866360191512451</c:v>
                </c:pt>
                <c:pt idx="178">
                  <c:v>0.33087611833271752</c:v>
                </c:pt>
                <c:pt idx="179">
                  <c:v>0.33997049266214047</c:v>
                </c:pt>
                <c:pt idx="180">
                  <c:v>0.34248195387969249</c:v>
                </c:pt>
                <c:pt idx="181">
                  <c:v>0.32948595153564492</c:v>
                </c:pt>
                <c:pt idx="182">
                  <c:v>0.36110341082087549</c:v>
                </c:pt>
                <c:pt idx="183">
                  <c:v>0.31937235613545922</c:v>
                </c:pt>
                <c:pt idx="184">
                  <c:v>0.33998697502341929</c:v>
                </c:pt>
                <c:pt idx="185">
                  <c:v>0.30005394841211225</c:v>
                </c:pt>
                <c:pt idx="186">
                  <c:v>0.32093472348229618</c:v>
                </c:pt>
                <c:pt idx="187">
                  <c:v>0.38377656551551625</c:v>
                </c:pt>
                <c:pt idx="188">
                  <c:v>0.36002838430218614</c:v>
                </c:pt>
                <c:pt idx="189">
                  <c:v>0.32858858882130304</c:v>
                </c:pt>
                <c:pt idx="190">
                  <c:v>0.34290953843174443</c:v>
                </c:pt>
                <c:pt idx="191">
                  <c:v>0.35588819417085066</c:v>
                </c:pt>
                <c:pt idx="192">
                  <c:v>0.34117228520661957</c:v>
                </c:pt>
                <c:pt idx="193">
                  <c:v>0.2970903951615057</c:v>
                </c:pt>
                <c:pt idx="194">
                  <c:v>0.34073664466899944</c:v>
                </c:pt>
                <c:pt idx="195">
                  <c:v>0.33663392567360362</c:v>
                </c:pt>
                <c:pt idx="196">
                  <c:v>0.33963741932775843</c:v>
                </c:pt>
                <c:pt idx="197">
                  <c:v>0.32018977631101436</c:v>
                </c:pt>
                <c:pt idx="198">
                  <c:v>0.2991264914988056</c:v>
                </c:pt>
                <c:pt idx="199">
                  <c:v>0.30775729170080129</c:v>
                </c:pt>
                <c:pt idx="200">
                  <c:v>0.38046490726396881</c:v>
                </c:pt>
                <c:pt idx="201">
                  <c:v>0.3196539452402275</c:v>
                </c:pt>
                <c:pt idx="202">
                  <c:v>0.32709486711394936</c:v>
                </c:pt>
                <c:pt idx="203">
                  <c:v>0.33400736571970507</c:v>
                </c:pt>
                <c:pt idx="204">
                  <c:v>0.2984141386599416</c:v>
                </c:pt>
                <c:pt idx="205">
                  <c:v>0.33719043686060174</c:v>
                </c:pt>
                <c:pt idx="206">
                  <c:v>0.37541522414116979</c:v>
                </c:pt>
                <c:pt idx="207">
                  <c:v>0.34128994580810801</c:v>
                </c:pt>
                <c:pt idx="208">
                  <c:v>0.30014349022872305</c:v>
                </c:pt>
                <c:pt idx="209">
                  <c:v>0.33362833314198259</c:v>
                </c:pt>
                <c:pt idx="210">
                  <c:v>0.34211943452909455</c:v>
                </c:pt>
                <c:pt idx="211">
                  <c:v>0.30736615971180292</c:v>
                </c:pt>
                <c:pt idx="212">
                  <c:v>0.3062676442849997</c:v>
                </c:pt>
                <c:pt idx="213">
                  <c:v>0.35163636227781886</c:v>
                </c:pt>
                <c:pt idx="214">
                  <c:v>0.33148161361587508</c:v>
                </c:pt>
                <c:pt idx="215">
                  <c:v>0.3123641734099189</c:v>
                </c:pt>
                <c:pt idx="216">
                  <c:v>0.30377562854985396</c:v>
                </c:pt>
                <c:pt idx="217">
                  <c:v>0.3264803898698696</c:v>
                </c:pt>
                <c:pt idx="218">
                  <c:v>0.33280146801782945</c:v>
                </c:pt>
                <c:pt idx="219">
                  <c:v>0.30394998970877596</c:v>
                </c:pt>
                <c:pt idx="220">
                  <c:v>0.35731919648097854</c:v>
                </c:pt>
                <c:pt idx="221">
                  <c:v>0.29880388168591016</c:v>
                </c:pt>
                <c:pt idx="222">
                  <c:v>0.32700831928431306</c:v>
                </c:pt>
                <c:pt idx="223">
                  <c:v>0.31124321851373482</c:v>
                </c:pt>
                <c:pt idx="224">
                  <c:v>0.35275950864900507</c:v>
                </c:pt>
                <c:pt idx="225">
                  <c:v>0.3302792654861843</c:v>
                </c:pt>
                <c:pt idx="226">
                  <c:v>0.32952089167228843</c:v>
                </c:pt>
                <c:pt idx="227">
                  <c:v>0.34540584451935724</c:v>
                </c:pt>
                <c:pt idx="228">
                  <c:v>0.30351416397608527</c:v>
                </c:pt>
                <c:pt idx="229">
                  <c:v>0.32150456871437377</c:v>
                </c:pt>
                <c:pt idx="230">
                  <c:v>0.36819659808379629</c:v>
                </c:pt>
                <c:pt idx="231">
                  <c:v>0.36157633729936606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1-662D-40B2-AF6F-30DABB71F2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113664"/>
        <c:axId val="25112224"/>
      </c:scatterChart>
      <c:valAx>
        <c:axId val="25113664"/>
        <c:scaling>
          <c:orientation val="minMax"/>
          <c:max val="5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5112224"/>
        <c:crosses val="autoZero"/>
        <c:crossBetween val="midCat"/>
      </c:valAx>
      <c:valAx>
        <c:axId val="25112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5113664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1"/>
          <c:order val="0"/>
          <c:spPr>
            <a:ln w="38100">
              <a:noFill/>
            </a:ln>
          </c:spPr>
          <c:xVal>
            <c:numRef>
              <c:f>v1_vs_Z!$G$3:$G$409</c:f>
              <c:numCache>
                <c:formatCode>General</c:formatCode>
                <c:ptCount val="407"/>
                <c:pt idx="0">
                  <c:v>200</c:v>
                </c:pt>
                <c:pt idx="1">
                  <c:v>200</c:v>
                </c:pt>
                <c:pt idx="2">
                  <c:v>200</c:v>
                </c:pt>
                <c:pt idx="3">
                  <c:v>200</c:v>
                </c:pt>
                <c:pt idx="4">
                  <c:v>200</c:v>
                </c:pt>
                <c:pt idx="5">
                  <c:v>200</c:v>
                </c:pt>
                <c:pt idx="6">
                  <c:v>200</c:v>
                </c:pt>
                <c:pt idx="7">
                  <c:v>200</c:v>
                </c:pt>
                <c:pt idx="8">
                  <c:v>200</c:v>
                </c:pt>
                <c:pt idx="9">
                  <c:v>200</c:v>
                </c:pt>
                <c:pt idx="10">
                  <c:v>200</c:v>
                </c:pt>
                <c:pt idx="11">
                  <c:v>200</c:v>
                </c:pt>
                <c:pt idx="12">
                  <c:v>200</c:v>
                </c:pt>
                <c:pt idx="13">
                  <c:v>200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200</c:v>
                </c:pt>
                <c:pt idx="21">
                  <c:v>200</c:v>
                </c:pt>
                <c:pt idx="22">
                  <c:v>200</c:v>
                </c:pt>
                <c:pt idx="23">
                  <c:v>200</c:v>
                </c:pt>
                <c:pt idx="24">
                  <c:v>200</c:v>
                </c:pt>
                <c:pt idx="25">
                  <c:v>200</c:v>
                </c:pt>
                <c:pt idx="26">
                  <c:v>200</c:v>
                </c:pt>
                <c:pt idx="27">
                  <c:v>200</c:v>
                </c:pt>
                <c:pt idx="28">
                  <c:v>200</c:v>
                </c:pt>
                <c:pt idx="29">
                  <c:v>200</c:v>
                </c:pt>
                <c:pt idx="30">
                  <c:v>200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  <c:pt idx="35">
                  <c:v>200</c:v>
                </c:pt>
                <c:pt idx="36">
                  <c:v>200</c:v>
                </c:pt>
                <c:pt idx="37">
                  <c:v>200</c:v>
                </c:pt>
                <c:pt idx="38">
                  <c:v>200</c:v>
                </c:pt>
                <c:pt idx="39">
                  <c:v>200</c:v>
                </c:pt>
                <c:pt idx="40">
                  <c:v>200</c:v>
                </c:pt>
                <c:pt idx="41">
                  <c:v>200</c:v>
                </c:pt>
                <c:pt idx="42">
                  <c:v>200</c:v>
                </c:pt>
                <c:pt idx="43">
                  <c:v>200</c:v>
                </c:pt>
                <c:pt idx="44">
                  <c:v>200</c:v>
                </c:pt>
                <c:pt idx="45">
                  <c:v>200</c:v>
                </c:pt>
                <c:pt idx="46">
                  <c:v>200</c:v>
                </c:pt>
                <c:pt idx="47">
                  <c:v>200</c:v>
                </c:pt>
                <c:pt idx="48">
                  <c:v>200</c:v>
                </c:pt>
                <c:pt idx="49">
                  <c:v>200</c:v>
                </c:pt>
                <c:pt idx="50">
                  <c:v>200</c:v>
                </c:pt>
                <c:pt idx="51">
                  <c:v>200</c:v>
                </c:pt>
                <c:pt idx="52">
                  <c:v>200</c:v>
                </c:pt>
                <c:pt idx="53">
                  <c:v>200</c:v>
                </c:pt>
                <c:pt idx="54">
                  <c:v>200</c:v>
                </c:pt>
                <c:pt idx="55">
                  <c:v>200</c:v>
                </c:pt>
                <c:pt idx="56">
                  <c:v>200</c:v>
                </c:pt>
                <c:pt idx="57">
                  <c:v>200</c:v>
                </c:pt>
                <c:pt idx="58">
                  <c:v>200</c:v>
                </c:pt>
                <c:pt idx="59">
                  <c:v>200</c:v>
                </c:pt>
                <c:pt idx="60">
                  <c:v>200</c:v>
                </c:pt>
                <c:pt idx="61">
                  <c:v>200</c:v>
                </c:pt>
                <c:pt idx="62">
                  <c:v>200</c:v>
                </c:pt>
                <c:pt idx="63">
                  <c:v>200</c:v>
                </c:pt>
                <c:pt idx="64">
                  <c:v>200</c:v>
                </c:pt>
                <c:pt idx="65">
                  <c:v>200</c:v>
                </c:pt>
                <c:pt idx="66">
                  <c:v>200</c:v>
                </c:pt>
                <c:pt idx="67">
                  <c:v>200</c:v>
                </c:pt>
                <c:pt idx="68">
                  <c:v>200</c:v>
                </c:pt>
                <c:pt idx="69">
                  <c:v>200</c:v>
                </c:pt>
                <c:pt idx="70">
                  <c:v>200</c:v>
                </c:pt>
                <c:pt idx="71">
                  <c:v>200</c:v>
                </c:pt>
                <c:pt idx="72">
                  <c:v>200</c:v>
                </c:pt>
                <c:pt idx="73">
                  <c:v>200</c:v>
                </c:pt>
                <c:pt idx="74">
                  <c:v>200</c:v>
                </c:pt>
                <c:pt idx="75">
                  <c:v>200</c:v>
                </c:pt>
                <c:pt idx="76">
                  <c:v>200</c:v>
                </c:pt>
                <c:pt idx="77">
                  <c:v>200</c:v>
                </c:pt>
                <c:pt idx="78">
                  <c:v>200</c:v>
                </c:pt>
                <c:pt idx="79">
                  <c:v>200</c:v>
                </c:pt>
                <c:pt idx="80">
                  <c:v>200</c:v>
                </c:pt>
                <c:pt idx="81">
                  <c:v>200</c:v>
                </c:pt>
                <c:pt idx="82">
                  <c:v>200</c:v>
                </c:pt>
                <c:pt idx="83">
                  <c:v>200</c:v>
                </c:pt>
                <c:pt idx="84">
                  <c:v>200</c:v>
                </c:pt>
                <c:pt idx="85">
                  <c:v>200</c:v>
                </c:pt>
                <c:pt idx="86">
                  <c:v>200</c:v>
                </c:pt>
                <c:pt idx="87">
                  <c:v>200</c:v>
                </c:pt>
                <c:pt idx="88">
                  <c:v>200</c:v>
                </c:pt>
                <c:pt idx="89">
                  <c:v>200</c:v>
                </c:pt>
                <c:pt idx="90">
                  <c:v>200</c:v>
                </c:pt>
                <c:pt idx="91">
                  <c:v>200</c:v>
                </c:pt>
                <c:pt idx="92">
                  <c:v>200</c:v>
                </c:pt>
                <c:pt idx="93">
                  <c:v>200</c:v>
                </c:pt>
                <c:pt idx="94">
                  <c:v>200</c:v>
                </c:pt>
                <c:pt idx="95">
                  <c:v>200</c:v>
                </c:pt>
                <c:pt idx="96">
                  <c:v>200</c:v>
                </c:pt>
                <c:pt idx="97">
                  <c:v>200</c:v>
                </c:pt>
                <c:pt idx="98">
                  <c:v>200</c:v>
                </c:pt>
                <c:pt idx="99">
                  <c:v>200</c:v>
                </c:pt>
                <c:pt idx="100">
                  <c:v>200</c:v>
                </c:pt>
                <c:pt idx="101">
                  <c:v>200</c:v>
                </c:pt>
                <c:pt idx="102">
                  <c:v>200</c:v>
                </c:pt>
                <c:pt idx="103">
                  <c:v>200</c:v>
                </c:pt>
                <c:pt idx="104">
                  <c:v>200</c:v>
                </c:pt>
                <c:pt idx="105">
                  <c:v>200</c:v>
                </c:pt>
                <c:pt idx="106">
                  <c:v>200</c:v>
                </c:pt>
                <c:pt idx="107">
                  <c:v>200</c:v>
                </c:pt>
                <c:pt idx="108">
                  <c:v>200</c:v>
                </c:pt>
                <c:pt idx="109">
                  <c:v>200</c:v>
                </c:pt>
                <c:pt idx="110">
                  <c:v>200</c:v>
                </c:pt>
                <c:pt idx="111">
                  <c:v>200</c:v>
                </c:pt>
                <c:pt idx="112">
                  <c:v>200</c:v>
                </c:pt>
                <c:pt idx="113">
                  <c:v>200</c:v>
                </c:pt>
                <c:pt idx="114">
                  <c:v>200</c:v>
                </c:pt>
                <c:pt idx="115">
                  <c:v>200</c:v>
                </c:pt>
                <c:pt idx="116">
                  <c:v>200</c:v>
                </c:pt>
                <c:pt idx="117">
                  <c:v>200</c:v>
                </c:pt>
                <c:pt idx="118">
                  <c:v>200</c:v>
                </c:pt>
                <c:pt idx="119">
                  <c:v>200</c:v>
                </c:pt>
                <c:pt idx="120">
                  <c:v>200</c:v>
                </c:pt>
                <c:pt idx="121">
                  <c:v>200</c:v>
                </c:pt>
                <c:pt idx="122">
                  <c:v>200</c:v>
                </c:pt>
                <c:pt idx="123">
                  <c:v>200</c:v>
                </c:pt>
                <c:pt idx="124">
                  <c:v>200</c:v>
                </c:pt>
                <c:pt idx="125">
                  <c:v>200</c:v>
                </c:pt>
                <c:pt idx="126">
                  <c:v>200</c:v>
                </c:pt>
                <c:pt idx="127">
                  <c:v>200</c:v>
                </c:pt>
                <c:pt idx="128">
                  <c:v>200</c:v>
                </c:pt>
                <c:pt idx="129">
                  <c:v>200</c:v>
                </c:pt>
                <c:pt idx="130">
                  <c:v>200</c:v>
                </c:pt>
                <c:pt idx="131">
                  <c:v>200</c:v>
                </c:pt>
                <c:pt idx="132">
                  <c:v>200</c:v>
                </c:pt>
                <c:pt idx="133">
                  <c:v>200</c:v>
                </c:pt>
                <c:pt idx="134">
                  <c:v>200</c:v>
                </c:pt>
                <c:pt idx="135">
                  <c:v>200</c:v>
                </c:pt>
                <c:pt idx="136">
                  <c:v>200</c:v>
                </c:pt>
                <c:pt idx="137">
                  <c:v>200</c:v>
                </c:pt>
                <c:pt idx="138">
                  <c:v>200</c:v>
                </c:pt>
                <c:pt idx="139">
                  <c:v>200</c:v>
                </c:pt>
                <c:pt idx="140">
                  <c:v>200</c:v>
                </c:pt>
                <c:pt idx="141">
                  <c:v>200</c:v>
                </c:pt>
                <c:pt idx="142">
                  <c:v>200</c:v>
                </c:pt>
                <c:pt idx="143">
                  <c:v>200</c:v>
                </c:pt>
                <c:pt idx="144">
                  <c:v>200</c:v>
                </c:pt>
                <c:pt idx="145">
                  <c:v>200</c:v>
                </c:pt>
                <c:pt idx="146">
                  <c:v>200</c:v>
                </c:pt>
                <c:pt idx="147">
                  <c:v>200</c:v>
                </c:pt>
                <c:pt idx="148">
                  <c:v>200</c:v>
                </c:pt>
                <c:pt idx="149">
                  <c:v>200</c:v>
                </c:pt>
                <c:pt idx="150">
                  <c:v>200</c:v>
                </c:pt>
                <c:pt idx="151">
                  <c:v>200</c:v>
                </c:pt>
                <c:pt idx="152">
                  <c:v>200</c:v>
                </c:pt>
                <c:pt idx="153">
                  <c:v>200</c:v>
                </c:pt>
                <c:pt idx="154">
                  <c:v>200</c:v>
                </c:pt>
                <c:pt idx="155">
                  <c:v>200</c:v>
                </c:pt>
                <c:pt idx="156">
                  <c:v>200</c:v>
                </c:pt>
                <c:pt idx="157">
                  <c:v>200</c:v>
                </c:pt>
                <c:pt idx="158">
                  <c:v>200</c:v>
                </c:pt>
                <c:pt idx="159">
                  <c:v>200</c:v>
                </c:pt>
                <c:pt idx="160">
                  <c:v>200</c:v>
                </c:pt>
                <c:pt idx="161">
                  <c:v>200</c:v>
                </c:pt>
                <c:pt idx="162">
                  <c:v>200</c:v>
                </c:pt>
                <c:pt idx="163">
                  <c:v>200</c:v>
                </c:pt>
                <c:pt idx="164">
                  <c:v>200</c:v>
                </c:pt>
                <c:pt idx="165">
                  <c:v>200</c:v>
                </c:pt>
                <c:pt idx="166">
                  <c:v>200</c:v>
                </c:pt>
                <c:pt idx="167">
                  <c:v>200</c:v>
                </c:pt>
                <c:pt idx="168">
                  <c:v>200</c:v>
                </c:pt>
                <c:pt idx="169">
                  <c:v>200</c:v>
                </c:pt>
                <c:pt idx="170">
                  <c:v>200</c:v>
                </c:pt>
                <c:pt idx="171">
                  <c:v>200</c:v>
                </c:pt>
                <c:pt idx="172">
                  <c:v>200</c:v>
                </c:pt>
                <c:pt idx="173">
                  <c:v>200</c:v>
                </c:pt>
                <c:pt idx="174">
                  <c:v>200</c:v>
                </c:pt>
                <c:pt idx="175">
                  <c:v>200</c:v>
                </c:pt>
                <c:pt idx="176">
                  <c:v>200</c:v>
                </c:pt>
                <c:pt idx="177">
                  <c:v>200</c:v>
                </c:pt>
                <c:pt idx="178">
                  <c:v>200</c:v>
                </c:pt>
                <c:pt idx="179">
                  <c:v>200</c:v>
                </c:pt>
                <c:pt idx="180">
                  <c:v>200</c:v>
                </c:pt>
                <c:pt idx="181">
                  <c:v>200</c:v>
                </c:pt>
                <c:pt idx="182">
                  <c:v>200</c:v>
                </c:pt>
                <c:pt idx="183">
                  <c:v>200</c:v>
                </c:pt>
                <c:pt idx="184">
                  <c:v>200</c:v>
                </c:pt>
                <c:pt idx="185">
                  <c:v>200</c:v>
                </c:pt>
                <c:pt idx="186">
                  <c:v>200</c:v>
                </c:pt>
                <c:pt idx="187">
                  <c:v>200</c:v>
                </c:pt>
                <c:pt idx="188">
                  <c:v>200</c:v>
                </c:pt>
                <c:pt idx="189">
                  <c:v>200</c:v>
                </c:pt>
                <c:pt idx="190">
                  <c:v>200</c:v>
                </c:pt>
                <c:pt idx="191">
                  <c:v>200</c:v>
                </c:pt>
                <c:pt idx="192">
                  <c:v>200</c:v>
                </c:pt>
                <c:pt idx="193">
                  <c:v>200</c:v>
                </c:pt>
                <c:pt idx="194">
                  <c:v>200</c:v>
                </c:pt>
                <c:pt idx="195">
                  <c:v>200</c:v>
                </c:pt>
                <c:pt idx="196">
                  <c:v>200</c:v>
                </c:pt>
                <c:pt idx="197">
                  <c:v>200</c:v>
                </c:pt>
                <c:pt idx="198">
                  <c:v>200</c:v>
                </c:pt>
                <c:pt idx="199">
                  <c:v>200</c:v>
                </c:pt>
                <c:pt idx="200">
                  <c:v>200</c:v>
                </c:pt>
                <c:pt idx="201">
                  <c:v>200</c:v>
                </c:pt>
                <c:pt idx="202">
                  <c:v>200</c:v>
                </c:pt>
                <c:pt idx="203">
                  <c:v>200</c:v>
                </c:pt>
                <c:pt idx="204">
                  <c:v>200</c:v>
                </c:pt>
                <c:pt idx="205">
                  <c:v>200</c:v>
                </c:pt>
                <c:pt idx="206">
                  <c:v>200</c:v>
                </c:pt>
                <c:pt idx="207">
                  <c:v>200</c:v>
                </c:pt>
                <c:pt idx="208">
                  <c:v>200</c:v>
                </c:pt>
                <c:pt idx="209">
                  <c:v>200</c:v>
                </c:pt>
                <c:pt idx="210">
                  <c:v>200</c:v>
                </c:pt>
                <c:pt idx="211">
                  <c:v>200</c:v>
                </c:pt>
                <c:pt idx="212">
                  <c:v>200</c:v>
                </c:pt>
                <c:pt idx="213">
                  <c:v>200</c:v>
                </c:pt>
                <c:pt idx="214">
                  <c:v>200</c:v>
                </c:pt>
                <c:pt idx="215">
                  <c:v>200</c:v>
                </c:pt>
                <c:pt idx="216">
                  <c:v>200</c:v>
                </c:pt>
                <c:pt idx="217">
                  <c:v>200</c:v>
                </c:pt>
                <c:pt idx="218">
                  <c:v>200</c:v>
                </c:pt>
                <c:pt idx="219">
                  <c:v>200</c:v>
                </c:pt>
                <c:pt idx="220">
                  <c:v>200</c:v>
                </c:pt>
                <c:pt idx="221">
                  <c:v>200</c:v>
                </c:pt>
                <c:pt idx="222">
                  <c:v>200</c:v>
                </c:pt>
                <c:pt idx="223">
                  <c:v>200</c:v>
                </c:pt>
                <c:pt idx="224">
                  <c:v>200</c:v>
                </c:pt>
                <c:pt idx="225">
                  <c:v>200</c:v>
                </c:pt>
                <c:pt idx="226">
                  <c:v>200</c:v>
                </c:pt>
                <c:pt idx="227">
                  <c:v>200</c:v>
                </c:pt>
                <c:pt idx="228">
                  <c:v>200</c:v>
                </c:pt>
                <c:pt idx="229">
                  <c:v>200</c:v>
                </c:pt>
                <c:pt idx="230">
                  <c:v>200</c:v>
                </c:pt>
                <c:pt idx="231">
                  <c:v>200</c:v>
                </c:pt>
                <c:pt idx="232">
                  <c:v>200</c:v>
                </c:pt>
                <c:pt idx="233">
                  <c:v>200</c:v>
                </c:pt>
                <c:pt idx="234">
                  <c:v>200</c:v>
                </c:pt>
                <c:pt idx="235">
                  <c:v>200</c:v>
                </c:pt>
                <c:pt idx="236">
                  <c:v>200</c:v>
                </c:pt>
                <c:pt idx="237">
                  <c:v>200</c:v>
                </c:pt>
                <c:pt idx="238">
                  <c:v>200</c:v>
                </c:pt>
                <c:pt idx="239">
                  <c:v>200</c:v>
                </c:pt>
                <c:pt idx="240">
                  <c:v>200</c:v>
                </c:pt>
                <c:pt idx="241">
                  <c:v>200</c:v>
                </c:pt>
                <c:pt idx="242">
                  <c:v>200</c:v>
                </c:pt>
                <c:pt idx="243">
                  <c:v>200</c:v>
                </c:pt>
                <c:pt idx="244">
                  <c:v>200</c:v>
                </c:pt>
                <c:pt idx="245">
                  <c:v>200</c:v>
                </c:pt>
                <c:pt idx="246">
                  <c:v>200</c:v>
                </c:pt>
                <c:pt idx="247">
                  <c:v>200</c:v>
                </c:pt>
                <c:pt idx="248">
                  <c:v>200</c:v>
                </c:pt>
                <c:pt idx="249">
                  <c:v>200</c:v>
                </c:pt>
                <c:pt idx="250">
                  <c:v>200</c:v>
                </c:pt>
                <c:pt idx="251">
                  <c:v>200</c:v>
                </c:pt>
                <c:pt idx="252">
                  <c:v>200</c:v>
                </c:pt>
                <c:pt idx="253">
                  <c:v>200</c:v>
                </c:pt>
                <c:pt idx="254">
                  <c:v>200</c:v>
                </c:pt>
                <c:pt idx="255">
                  <c:v>200</c:v>
                </c:pt>
                <c:pt idx="256">
                  <c:v>200</c:v>
                </c:pt>
                <c:pt idx="257">
                  <c:v>200</c:v>
                </c:pt>
                <c:pt idx="258">
                  <c:v>200</c:v>
                </c:pt>
                <c:pt idx="259">
                  <c:v>200</c:v>
                </c:pt>
                <c:pt idx="260">
                  <c:v>200</c:v>
                </c:pt>
                <c:pt idx="261">
                  <c:v>200</c:v>
                </c:pt>
                <c:pt idx="262">
                  <c:v>200</c:v>
                </c:pt>
                <c:pt idx="263">
                  <c:v>200</c:v>
                </c:pt>
                <c:pt idx="264">
                  <c:v>200</c:v>
                </c:pt>
                <c:pt idx="265">
                  <c:v>200</c:v>
                </c:pt>
                <c:pt idx="266">
                  <c:v>200</c:v>
                </c:pt>
                <c:pt idx="267">
                  <c:v>200</c:v>
                </c:pt>
                <c:pt idx="268">
                  <c:v>200</c:v>
                </c:pt>
                <c:pt idx="269">
                  <c:v>200</c:v>
                </c:pt>
                <c:pt idx="270">
                  <c:v>200</c:v>
                </c:pt>
                <c:pt idx="271">
                  <c:v>200</c:v>
                </c:pt>
                <c:pt idx="272">
                  <c:v>200</c:v>
                </c:pt>
                <c:pt idx="273">
                  <c:v>200</c:v>
                </c:pt>
                <c:pt idx="274">
                  <c:v>200</c:v>
                </c:pt>
                <c:pt idx="275">
                  <c:v>200</c:v>
                </c:pt>
                <c:pt idx="276">
                  <c:v>200</c:v>
                </c:pt>
                <c:pt idx="277">
                  <c:v>200</c:v>
                </c:pt>
                <c:pt idx="278">
                  <c:v>200</c:v>
                </c:pt>
                <c:pt idx="279">
                  <c:v>200</c:v>
                </c:pt>
                <c:pt idx="280">
                  <c:v>200</c:v>
                </c:pt>
                <c:pt idx="281">
                  <c:v>200</c:v>
                </c:pt>
                <c:pt idx="282">
                  <c:v>200</c:v>
                </c:pt>
                <c:pt idx="283">
                  <c:v>200</c:v>
                </c:pt>
                <c:pt idx="284">
                  <c:v>200</c:v>
                </c:pt>
                <c:pt idx="285">
                  <c:v>200</c:v>
                </c:pt>
                <c:pt idx="286">
                  <c:v>200</c:v>
                </c:pt>
                <c:pt idx="287">
                  <c:v>200</c:v>
                </c:pt>
                <c:pt idx="288">
                  <c:v>200</c:v>
                </c:pt>
                <c:pt idx="289">
                  <c:v>200</c:v>
                </c:pt>
                <c:pt idx="290">
                  <c:v>200</c:v>
                </c:pt>
                <c:pt idx="291">
                  <c:v>200</c:v>
                </c:pt>
                <c:pt idx="292">
                  <c:v>200</c:v>
                </c:pt>
                <c:pt idx="293">
                  <c:v>200</c:v>
                </c:pt>
                <c:pt idx="294">
                  <c:v>200</c:v>
                </c:pt>
                <c:pt idx="295">
                  <c:v>200</c:v>
                </c:pt>
                <c:pt idx="296">
                  <c:v>200</c:v>
                </c:pt>
                <c:pt idx="297">
                  <c:v>200</c:v>
                </c:pt>
                <c:pt idx="298">
                  <c:v>200</c:v>
                </c:pt>
                <c:pt idx="299">
                  <c:v>200</c:v>
                </c:pt>
                <c:pt idx="300">
                  <c:v>200</c:v>
                </c:pt>
                <c:pt idx="301">
                  <c:v>200</c:v>
                </c:pt>
                <c:pt idx="302">
                  <c:v>200</c:v>
                </c:pt>
                <c:pt idx="303">
                  <c:v>200</c:v>
                </c:pt>
                <c:pt idx="304">
                  <c:v>200</c:v>
                </c:pt>
                <c:pt idx="305">
                  <c:v>200</c:v>
                </c:pt>
                <c:pt idx="306">
                  <c:v>200</c:v>
                </c:pt>
                <c:pt idx="307">
                  <c:v>200</c:v>
                </c:pt>
                <c:pt idx="308">
                  <c:v>200</c:v>
                </c:pt>
                <c:pt idx="309">
                  <c:v>200</c:v>
                </c:pt>
                <c:pt idx="310">
                  <c:v>200</c:v>
                </c:pt>
                <c:pt idx="311">
                  <c:v>200</c:v>
                </c:pt>
                <c:pt idx="312">
                  <c:v>200</c:v>
                </c:pt>
                <c:pt idx="313">
                  <c:v>200</c:v>
                </c:pt>
                <c:pt idx="314">
                  <c:v>200</c:v>
                </c:pt>
                <c:pt idx="315">
                  <c:v>200</c:v>
                </c:pt>
                <c:pt idx="316">
                  <c:v>200</c:v>
                </c:pt>
                <c:pt idx="317">
                  <c:v>200</c:v>
                </c:pt>
                <c:pt idx="318">
                  <c:v>200</c:v>
                </c:pt>
                <c:pt idx="319">
                  <c:v>200</c:v>
                </c:pt>
                <c:pt idx="320">
                  <c:v>200</c:v>
                </c:pt>
                <c:pt idx="321">
                  <c:v>200</c:v>
                </c:pt>
                <c:pt idx="322">
                  <c:v>200</c:v>
                </c:pt>
                <c:pt idx="323">
                  <c:v>200</c:v>
                </c:pt>
                <c:pt idx="324">
                  <c:v>200</c:v>
                </c:pt>
                <c:pt idx="325">
                  <c:v>200</c:v>
                </c:pt>
                <c:pt idx="326">
                  <c:v>200</c:v>
                </c:pt>
                <c:pt idx="327">
                  <c:v>200</c:v>
                </c:pt>
                <c:pt idx="328">
                  <c:v>200</c:v>
                </c:pt>
                <c:pt idx="329">
                  <c:v>200</c:v>
                </c:pt>
                <c:pt idx="330">
                  <c:v>200</c:v>
                </c:pt>
                <c:pt idx="331">
                  <c:v>200</c:v>
                </c:pt>
                <c:pt idx="332">
                  <c:v>200</c:v>
                </c:pt>
                <c:pt idx="333">
                  <c:v>200</c:v>
                </c:pt>
                <c:pt idx="334">
                  <c:v>200</c:v>
                </c:pt>
                <c:pt idx="335">
                  <c:v>200</c:v>
                </c:pt>
                <c:pt idx="336">
                  <c:v>200</c:v>
                </c:pt>
                <c:pt idx="337">
                  <c:v>200</c:v>
                </c:pt>
                <c:pt idx="338">
                  <c:v>200</c:v>
                </c:pt>
                <c:pt idx="339">
                  <c:v>200</c:v>
                </c:pt>
                <c:pt idx="340">
                  <c:v>200</c:v>
                </c:pt>
                <c:pt idx="341">
                  <c:v>200</c:v>
                </c:pt>
                <c:pt idx="342">
                  <c:v>200</c:v>
                </c:pt>
                <c:pt idx="343">
                  <c:v>200</c:v>
                </c:pt>
                <c:pt idx="344">
                  <c:v>200</c:v>
                </c:pt>
                <c:pt idx="345">
                  <c:v>200</c:v>
                </c:pt>
                <c:pt idx="346">
                  <c:v>200</c:v>
                </c:pt>
                <c:pt idx="347">
                  <c:v>200</c:v>
                </c:pt>
                <c:pt idx="348">
                  <c:v>200</c:v>
                </c:pt>
                <c:pt idx="349">
                  <c:v>200</c:v>
                </c:pt>
                <c:pt idx="350">
                  <c:v>200</c:v>
                </c:pt>
                <c:pt idx="351">
                  <c:v>200</c:v>
                </c:pt>
                <c:pt idx="352">
                  <c:v>200</c:v>
                </c:pt>
                <c:pt idx="353">
                  <c:v>200</c:v>
                </c:pt>
                <c:pt idx="354">
                  <c:v>200</c:v>
                </c:pt>
                <c:pt idx="355">
                  <c:v>200</c:v>
                </c:pt>
                <c:pt idx="356">
                  <c:v>200</c:v>
                </c:pt>
                <c:pt idx="357">
                  <c:v>200</c:v>
                </c:pt>
                <c:pt idx="358">
                  <c:v>200</c:v>
                </c:pt>
                <c:pt idx="359">
                  <c:v>200</c:v>
                </c:pt>
                <c:pt idx="360">
                  <c:v>200</c:v>
                </c:pt>
                <c:pt idx="361">
                  <c:v>200</c:v>
                </c:pt>
                <c:pt idx="362">
                  <c:v>200</c:v>
                </c:pt>
                <c:pt idx="363">
                  <c:v>200</c:v>
                </c:pt>
                <c:pt idx="364">
                  <c:v>200</c:v>
                </c:pt>
                <c:pt idx="365">
                  <c:v>200</c:v>
                </c:pt>
                <c:pt idx="366">
                  <c:v>200</c:v>
                </c:pt>
                <c:pt idx="367">
                  <c:v>200</c:v>
                </c:pt>
                <c:pt idx="368">
                  <c:v>200</c:v>
                </c:pt>
                <c:pt idx="369">
                  <c:v>200</c:v>
                </c:pt>
                <c:pt idx="370">
                  <c:v>200</c:v>
                </c:pt>
                <c:pt idx="371">
                  <c:v>200</c:v>
                </c:pt>
                <c:pt idx="372">
                  <c:v>200</c:v>
                </c:pt>
                <c:pt idx="373">
                  <c:v>200</c:v>
                </c:pt>
                <c:pt idx="374">
                  <c:v>200</c:v>
                </c:pt>
                <c:pt idx="375">
                  <c:v>200</c:v>
                </c:pt>
                <c:pt idx="376">
                  <c:v>200</c:v>
                </c:pt>
                <c:pt idx="377">
                  <c:v>200</c:v>
                </c:pt>
                <c:pt idx="378">
                  <c:v>200</c:v>
                </c:pt>
                <c:pt idx="379">
                  <c:v>200</c:v>
                </c:pt>
                <c:pt idx="380">
                  <c:v>200</c:v>
                </c:pt>
                <c:pt idx="381">
                  <c:v>200</c:v>
                </c:pt>
                <c:pt idx="382">
                  <c:v>200</c:v>
                </c:pt>
                <c:pt idx="383">
                  <c:v>200</c:v>
                </c:pt>
                <c:pt idx="384">
                  <c:v>200</c:v>
                </c:pt>
                <c:pt idx="385">
                  <c:v>200</c:v>
                </c:pt>
                <c:pt idx="386">
                  <c:v>200</c:v>
                </c:pt>
                <c:pt idx="387">
                  <c:v>200</c:v>
                </c:pt>
                <c:pt idx="388">
                  <c:v>200</c:v>
                </c:pt>
                <c:pt idx="389">
                  <c:v>200</c:v>
                </c:pt>
                <c:pt idx="390">
                  <c:v>200</c:v>
                </c:pt>
                <c:pt idx="391">
                  <c:v>200</c:v>
                </c:pt>
                <c:pt idx="392">
                  <c:v>200</c:v>
                </c:pt>
                <c:pt idx="393">
                  <c:v>200</c:v>
                </c:pt>
                <c:pt idx="394">
                  <c:v>200</c:v>
                </c:pt>
                <c:pt idx="395">
                  <c:v>200</c:v>
                </c:pt>
                <c:pt idx="396">
                  <c:v>200</c:v>
                </c:pt>
                <c:pt idx="397">
                  <c:v>200</c:v>
                </c:pt>
                <c:pt idx="398">
                  <c:v>200</c:v>
                </c:pt>
                <c:pt idx="399">
                  <c:v>200</c:v>
                </c:pt>
                <c:pt idx="400">
                  <c:v>200</c:v>
                </c:pt>
                <c:pt idx="401">
                  <c:v>200</c:v>
                </c:pt>
                <c:pt idx="402">
                  <c:v>200</c:v>
                </c:pt>
                <c:pt idx="403">
                  <c:v>200</c:v>
                </c:pt>
                <c:pt idx="404">
                  <c:v>200</c:v>
                </c:pt>
                <c:pt idx="405">
                  <c:v>200</c:v>
                </c:pt>
                <c:pt idx="406">
                  <c:v>200</c:v>
                </c:pt>
              </c:numCache>
            </c:numRef>
          </c:xVal>
          <c:yVal>
            <c:numRef>
              <c:f>v1_vs_Z!$H$3:$H$409</c:f>
              <c:numCache>
                <c:formatCode>General</c:formatCode>
                <c:ptCount val="407"/>
                <c:pt idx="0">
                  <c:v>0.48182655232514066</c:v>
                </c:pt>
                <c:pt idx="1">
                  <c:v>0.46214148922795345</c:v>
                </c:pt>
                <c:pt idx="2">
                  <c:v>0.51434155951978366</c:v>
                </c:pt>
                <c:pt idx="3">
                  <c:v>0.47705953861168882</c:v>
                </c:pt>
                <c:pt idx="4">
                  <c:v>0.50027408022923292</c:v>
                </c:pt>
                <c:pt idx="5">
                  <c:v>0.47358626679524274</c:v>
                </c:pt>
                <c:pt idx="6">
                  <c:v>0.4830291165157477</c:v>
                </c:pt>
                <c:pt idx="7">
                  <c:v>0.47171551879009688</c:v>
                </c:pt>
                <c:pt idx="8">
                  <c:v>0.49712283177462613</c:v>
                </c:pt>
                <c:pt idx="9">
                  <c:v>0.57334066557081476</c:v>
                </c:pt>
                <c:pt idx="10">
                  <c:v>0.52686213525188885</c:v>
                </c:pt>
                <c:pt idx="11">
                  <c:v>0.50538929154116152</c:v>
                </c:pt>
                <c:pt idx="12">
                  <c:v>0.49137169145627851</c:v>
                </c:pt>
                <c:pt idx="13">
                  <c:v>0.49066671555439073</c:v>
                </c:pt>
                <c:pt idx="14">
                  <c:v>0.51123596165006646</c:v>
                </c:pt>
                <c:pt idx="15">
                  <c:v>0.46040284703980011</c:v>
                </c:pt>
                <c:pt idx="16">
                  <c:v>0.48326530196238715</c:v>
                </c:pt>
                <c:pt idx="17">
                  <c:v>0.48975108025975472</c:v>
                </c:pt>
                <c:pt idx="18">
                  <c:v>0.49794253602271804</c:v>
                </c:pt>
                <c:pt idx="19">
                  <c:v>0.4900606029543314</c:v>
                </c:pt>
                <c:pt idx="20">
                  <c:v>0.49589146975054943</c:v>
                </c:pt>
                <c:pt idx="21">
                  <c:v>0.50689486573303033</c:v>
                </c:pt>
                <c:pt idx="22">
                  <c:v>0.4858464891240013</c:v>
                </c:pt>
                <c:pt idx="23">
                  <c:v>0.55144906493973289</c:v>
                </c:pt>
                <c:pt idx="24">
                  <c:v>0.46610095983627942</c:v>
                </c:pt>
                <c:pt idx="25">
                  <c:v>0.56097179546733444</c:v>
                </c:pt>
                <c:pt idx="26">
                  <c:v>0.46407236389933737</c:v>
                </c:pt>
                <c:pt idx="27">
                  <c:v>0.50443927169509373</c:v>
                </c:pt>
                <c:pt idx="28">
                  <c:v>0.48866160852556262</c:v>
                </c:pt>
                <c:pt idx="29">
                  <c:v>0.46273031695476291</c:v>
                </c:pt>
                <c:pt idx="30">
                  <c:v>0.53127811170911676</c:v>
                </c:pt>
                <c:pt idx="31">
                  <c:v>0.46226942815585798</c:v>
                </c:pt>
                <c:pt idx="32">
                  <c:v>0.5379659995601429</c:v>
                </c:pt>
                <c:pt idx="33">
                  <c:v>0.43716500170921141</c:v>
                </c:pt>
                <c:pt idx="34">
                  <c:v>0.52630488328460856</c:v>
                </c:pt>
                <c:pt idx="35">
                  <c:v>0.49017854134842503</c:v>
                </c:pt>
                <c:pt idx="36">
                  <c:v>0.52916423344218655</c:v>
                </c:pt>
                <c:pt idx="37">
                  <c:v>0.48774356569500948</c:v>
                </c:pt>
                <c:pt idx="38">
                  <c:v>0.45310594519927477</c:v>
                </c:pt>
                <c:pt idx="39">
                  <c:v>0.43929940576312676</c:v>
                </c:pt>
                <c:pt idx="40">
                  <c:v>0.49020203025654024</c:v>
                </c:pt>
                <c:pt idx="41">
                  <c:v>0.4512042078856584</c:v>
                </c:pt>
                <c:pt idx="42">
                  <c:v>0.50467104332588453</c:v>
                </c:pt>
                <c:pt idx="43">
                  <c:v>0.4651177592067377</c:v>
                </c:pt>
                <c:pt idx="44">
                  <c:v>0.55276925886598272</c:v>
                </c:pt>
                <c:pt idx="45">
                  <c:v>0.52851006272131917</c:v>
                </c:pt>
                <c:pt idx="46">
                  <c:v>0.47287388309053302</c:v>
                </c:pt>
                <c:pt idx="47">
                  <c:v>0.50668130495084351</c:v>
                </c:pt>
                <c:pt idx="48">
                  <c:v>0.55608517660415269</c:v>
                </c:pt>
                <c:pt idx="49">
                  <c:v>0.47136988305676331</c:v>
                </c:pt>
                <c:pt idx="50">
                  <c:v>0.47536997311722956</c:v>
                </c:pt>
                <c:pt idx="51">
                  <c:v>0.53383435926789713</c:v>
                </c:pt>
                <c:pt idx="52">
                  <c:v>0.45284145577268708</c:v>
                </c:pt>
                <c:pt idx="53">
                  <c:v>0.49805195544356773</c:v>
                </c:pt>
                <c:pt idx="54">
                  <c:v>0.47321732734886451</c:v>
                </c:pt>
                <c:pt idx="55">
                  <c:v>0.48240494739630918</c:v>
                </c:pt>
                <c:pt idx="56">
                  <c:v>0.54871663513717084</c:v>
                </c:pt>
                <c:pt idx="57">
                  <c:v>0.51593334201699337</c:v>
                </c:pt>
                <c:pt idx="58">
                  <c:v>0.52674663525955678</c:v>
                </c:pt>
                <c:pt idx="59">
                  <c:v>0.46106556759975714</c:v>
                </c:pt>
                <c:pt idx="60">
                  <c:v>0.61913317161673898</c:v>
                </c:pt>
                <c:pt idx="61">
                  <c:v>0.497080915956992</c:v>
                </c:pt>
                <c:pt idx="62">
                  <c:v>0.51744907107189653</c:v>
                </c:pt>
                <c:pt idx="63">
                  <c:v>0.47346459363389243</c:v>
                </c:pt>
                <c:pt idx="64">
                  <c:v>0.5033820239031771</c:v>
                </c:pt>
                <c:pt idx="65">
                  <c:v>0.4705586051843807</c:v>
                </c:pt>
                <c:pt idx="66">
                  <c:v>0.47906479996974177</c:v>
                </c:pt>
                <c:pt idx="67">
                  <c:v>0.56270411015724464</c:v>
                </c:pt>
                <c:pt idx="68">
                  <c:v>0.45089804956819607</c:v>
                </c:pt>
                <c:pt idx="69">
                  <c:v>0.47207134025231068</c:v>
                </c:pt>
                <c:pt idx="70">
                  <c:v>0.46603237592848629</c:v>
                </c:pt>
                <c:pt idx="71">
                  <c:v>0.49254502569158337</c:v>
                </c:pt>
                <c:pt idx="72">
                  <c:v>0.48182297188711004</c:v>
                </c:pt>
                <c:pt idx="73">
                  <c:v>0.46273047128398775</c:v>
                </c:pt>
                <c:pt idx="74">
                  <c:v>0.45396367616852057</c:v>
                </c:pt>
                <c:pt idx="75">
                  <c:v>0.45888403140038653</c:v>
                </c:pt>
                <c:pt idx="76">
                  <c:v>0.49757668316085019</c:v>
                </c:pt>
                <c:pt idx="77">
                  <c:v>0.47071413817779695</c:v>
                </c:pt>
                <c:pt idx="78">
                  <c:v>0.50155566098327398</c:v>
                </c:pt>
                <c:pt idx="79">
                  <c:v>0.51235460160786928</c:v>
                </c:pt>
                <c:pt idx="80">
                  <c:v>0.46629982847620399</c:v>
                </c:pt>
                <c:pt idx="81">
                  <c:v>0.46559698231762692</c:v>
                </c:pt>
                <c:pt idx="82">
                  <c:v>0.58101033422250847</c:v>
                </c:pt>
                <c:pt idx="83">
                  <c:v>0.5365483930267847</c:v>
                </c:pt>
                <c:pt idx="84">
                  <c:v>0.49191746132918485</c:v>
                </c:pt>
                <c:pt idx="85">
                  <c:v>0.52702269937805435</c:v>
                </c:pt>
                <c:pt idx="86">
                  <c:v>0.45901400747406707</c:v>
                </c:pt>
                <c:pt idx="87">
                  <c:v>0.47029470220884917</c:v>
                </c:pt>
                <c:pt idx="88">
                  <c:v>0.46377617524984022</c:v>
                </c:pt>
                <c:pt idx="89">
                  <c:v>0.49158136314198508</c:v>
                </c:pt>
                <c:pt idx="90">
                  <c:v>0.50768589561103294</c:v>
                </c:pt>
                <c:pt idx="91">
                  <c:v>0.45674166395843757</c:v>
                </c:pt>
                <c:pt idx="92">
                  <c:v>0.55612857398235127</c:v>
                </c:pt>
                <c:pt idx="93">
                  <c:v>0.47181141897079654</c:v>
                </c:pt>
                <c:pt idx="94">
                  <c:v>0.46171421333435375</c:v>
                </c:pt>
                <c:pt idx="95">
                  <c:v>0.54012259615667968</c:v>
                </c:pt>
                <c:pt idx="96">
                  <c:v>0.45382820597441376</c:v>
                </c:pt>
                <c:pt idx="97">
                  <c:v>0.50850587765173128</c:v>
                </c:pt>
                <c:pt idx="98">
                  <c:v>0.48718507909392555</c:v>
                </c:pt>
                <c:pt idx="99">
                  <c:v>0.49675472570606599</c:v>
                </c:pt>
                <c:pt idx="100">
                  <c:v>0.50768074101490335</c:v>
                </c:pt>
                <c:pt idx="101">
                  <c:v>0.43668037707543056</c:v>
                </c:pt>
                <c:pt idx="102">
                  <c:v>0.48154379031825889</c:v>
                </c:pt>
                <c:pt idx="103">
                  <c:v>0.56166572139667947</c:v>
                </c:pt>
                <c:pt idx="104">
                  <c:v>0.45163679270461388</c:v>
                </c:pt>
                <c:pt idx="105">
                  <c:v>0.49807760496083803</c:v>
                </c:pt>
                <c:pt idx="106">
                  <c:v>0.56961799772603006</c:v>
                </c:pt>
                <c:pt idx="107">
                  <c:v>0.49734821417548358</c:v>
                </c:pt>
                <c:pt idx="108">
                  <c:v>0.56734682711251405</c:v>
                </c:pt>
                <c:pt idx="109">
                  <c:v>0.52971605302073077</c:v>
                </c:pt>
                <c:pt idx="110">
                  <c:v>0.52965493864744972</c:v>
                </c:pt>
                <c:pt idx="111">
                  <c:v>0.45835122518241861</c:v>
                </c:pt>
                <c:pt idx="112">
                  <c:v>0.51259992334465576</c:v>
                </c:pt>
                <c:pt idx="113">
                  <c:v>0.56011440402238533</c:v>
                </c:pt>
                <c:pt idx="114">
                  <c:v>0.52928979570001844</c:v>
                </c:pt>
                <c:pt idx="115">
                  <c:v>0.54227073551166138</c:v>
                </c:pt>
                <c:pt idx="116">
                  <c:v>0.48162808494120291</c:v>
                </c:pt>
                <c:pt idx="117">
                  <c:v>0.54273397011479318</c:v>
                </c:pt>
                <c:pt idx="118">
                  <c:v>0.44200377851250139</c:v>
                </c:pt>
                <c:pt idx="119">
                  <c:v>0.54460357608367005</c:v>
                </c:pt>
                <c:pt idx="120">
                  <c:v>0.57601475892615406</c:v>
                </c:pt>
                <c:pt idx="121">
                  <c:v>0.47642805428696305</c:v>
                </c:pt>
                <c:pt idx="122">
                  <c:v>0.53247984252190572</c:v>
                </c:pt>
                <c:pt idx="123">
                  <c:v>0.54704716330786674</c:v>
                </c:pt>
                <c:pt idx="124">
                  <c:v>0.45438533447831364</c:v>
                </c:pt>
                <c:pt idx="125">
                  <c:v>0.44330110084753777</c:v>
                </c:pt>
                <c:pt idx="126">
                  <c:v>0.52549446965588853</c:v>
                </c:pt>
                <c:pt idx="127">
                  <c:v>0.48165719143312474</c:v>
                </c:pt>
                <c:pt idx="128">
                  <c:v>0.4766180335635013</c:v>
                </c:pt>
                <c:pt idx="129">
                  <c:v>0.61513863740838914</c:v>
                </c:pt>
                <c:pt idx="130">
                  <c:v>0.50780766136991917</c:v>
                </c:pt>
                <c:pt idx="131">
                  <c:v>0.53187635351867846</c:v>
                </c:pt>
                <c:pt idx="132">
                  <c:v>0.53973189628951257</c:v>
                </c:pt>
                <c:pt idx="133">
                  <c:v>0.4721002924150064</c:v>
                </c:pt>
                <c:pt idx="134">
                  <c:v>0.48105981386722563</c:v>
                </c:pt>
                <c:pt idx="135">
                  <c:v>0.51252846891326986</c:v>
                </c:pt>
                <c:pt idx="136">
                  <c:v>0.45323715590675895</c:v>
                </c:pt>
                <c:pt idx="137">
                  <c:v>0.62545715115413736</c:v>
                </c:pt>
                <c:pt idx="138">
                  <c:v>0.44326930902709361</c:v>
                </c:pt>
                <c:pt idx="139">
                  <c:v>0.45777813903660708</c:v>
                </c:pt>
                <c:pt idx="140">
                  <c:v>0.51759667154312361</c:v>
                </c:pt>
                <c:pt idx="141">
                  <c:v>0.56114186627378815</c:v>
                </c:pt>
                <c:pt idx="142">
                  <c:v>0.4699678020434867</c:v>
                </c:pt>
                <c:pt idx="143">
                  <c:v>0.49266617413356778</c:v>
                </c:pt>
                <c:pt idx="144">
                  <c:v>0.46068539298576688</c:v>
                </c:pt>
                <c:pt idx="145">
                  <c:v>0.54089677328326236</c:v>
                </c:pt>
                <c:pt idx="146">
                  <c:v>0.48341623594488414</c:v>
                </c:pt>
                <c:pt idx="147">
                  <c:v>0.4989318480895879</c:v>
                </c:pt>
                <c:pt idx="148">
                  <c:v>0.54467117228442019</c:v>
                </c:pt>
                <c:pt idx="149">
                  <c:v>0.52912663884286515</c:v>
                </c:pt>
                <c:pt idx="150">
                  <c:v>0.62583877646284758</c:v>
                </c:pt>
                <c:pt idx="151">
                  <c:v>0.53002687208080124</c:v>
                </c:pt>
                <c:pt idx="152">
                  <c:v>0.54897226606621785</c:v>
                </c:pt>
                <c:pt idx="153">
                  <c:v>0.50177345038623888</c:v>
                </c:pt>
                <c:pt idx="154">
                  <c:v>0.44326619157674002</c:v>
                </c:pt>
                <c:pt idx="155">
                  <c:v>0.62758979585488317</c:v>
                </c:pt>
                <c:pt idx="156">
                  <c:v>0.47225804774926922</c:v>
                </c:pt>
                <c:pt idx="157">
                  <c:v>0.50011052211609419</c:v>
                </c:pt>
                <c:pt idx="158">
                  <c:v>0.52936220697260283</c:v>
                </c:pt>
                <c:pt idx="159">
                  <c:v>0.55829609708805039</c:v>
                </c:pt>
                <c:pt idx="160">
                  <c:v>0.46356767646624714</c:v>
                </c:pt>
                <c:pt idx="161">
                  <c:v>0.56269608503752089</c:v>
                </c:pt>
                <c:pt idx="162">
                  <c:v>0.46196564650846833</c:v>
                </c:pt>
                <c:pt idx="163">
                  <c:v>0.52987525904971222</c:v>
                </c:pt>
                <c:pt idx="164">
                  <c:v>0.52665101287146365</c:v>
                </c:pt>
                <c:pt idx="165">
                  <c:v>0.46411233516873013</c:v>
                </c:pt>
                <c:pt idx="166">
                  <c:v>0.50136719413314579</c:v>
                </c:pt>
                <c:pt idx="167">
                  <c:v>0.46177048176995472</c:v>
                </c:pt>
                <c:pt idx="168">
                  <c:v>0.49012501997303654</c:v>
                </c:pt>
                <c:pt idx="169">
                  <c:v>0.47166829404710703</c:v>
                </c:pt>
                <c:pt idx="170">
                  <c:v>0.46368536793358128</c:v>
                </c:pt>
                <c:pt idx="171">
                  <c:v>0.55970327096576766</c:v>
                </c:pt>
                <c:pt idx="172">
                  <c:v>0.54139241702374019</c:v>
                </c:pt>
                <c:pt idx="173">
                  <c:v>0.52328145029452466</c:v>
                </c:pt>
                <c:pt idx="174">
                  <c:v>0.50802174687147317</c:v>
                </c:pt>
                <c:pt idx="175">
                  <c:v>0.47352404125153846</c:v>
                </c:pt>
                <c:pt idx="176">
                  <c:v>0.47332538867253016</c:v>
                </c:pt>
                <c:pt idx="177">
                  <c:v>0.4708815853874172</c:v>
                </c:pt>
                <c:pt idx="178">
                  <c:v>0.53900056095591675</c:v>
                </c:pt>
                <c:pt idx="179">
                  <c:v>0.48785134922606871</c:v>
                </c:pt>
                <c:pt idx="180">
                  <c:v>0.46642702662382507</c:v>
                </c:pt>
                <c:pt idx="181">
                  <c:v>0.55368294961237852</c:v>
                </c:pt>
                <c:pt idx="182">
                  <c:v>0.46151210378069518</c:v>
                </c:pt>
                <c:pt idx="183">
                  <c:v>0.49191292404995701</c:v>
                </c:pt>
                <c:pt idx="184">
                  <c:v>0.47922203058463736</c:v>
                </c:pt>
                <c:pt idx="185">
                  <c:v>0.54218215053624896</c:v>
                </c:pt>
                <c:pt idx="186">
                  <c:v>0.47639885519750658</c:v>
                </c:pt>
                <c:pt idx="187">
                  <c:v>0.55084002008438926</c:v>
                </c:pt>
                <c:pt idx="188">
                  <c:v>0.46246304960211576</c:v>
                </c:pt>
                <c:pt idx="189">
                  <c:v>0.47601618045006328</c:v>
                </c:pt>
                <c:pt idx="190">
                  <c:v>0.51681474708942365</c:v>
                </c:pt>
                <c:pt idx="191">
                  <c:v>0.53213130539913345</c:v>
                </c:pt>
                <c:pt idx="192">
                  <c:v>0.45688991261241096</c:v>
                </c:pt>
                <c:pt idx="193">
                  <c:v>0.44470830559110086</c:v>
                </c:pt>
                <c:pt idx="194">
                  <c:v>0.60819752616423317</c:v>
                </c:pt>
                <c:pt idx="195">
                  <c:v>0.47649586654862952</c:v>
                </c:pt>
                <c:pt idx="196">
                  <c:v>0.47810700193071087</c:v>
                </c:pt>
                <c:pt idx="197">
                  <c:v>0.47613022974767666</c:v>
                </c:pt>
                <c:pt idx="198">
                  <c:v>0.5400854954108798</c:v>
                </c:pt>
                <c:pt idx="199">
                  <c:v>0.45261943774894398</c:v>
                </c:pt>
                <c:pt idx="200">
                  <c:v>0.52331305691989827</c:v>
                </c:pt>
                <c:pt idx="201">
                  <c:v>0.48313406038905848</c:v>
                </c:pt>
                <c:pt idx="202">
                  <c:v>0.4808101709121263</c:v>
                </c:pt>
                <c:pt idx="203">
                  <c:v>0.52617641963733819</c:v>
                </c:pt>
                <c:pt idx="204">
                  <c:v>0.55305433581124697</c:v>
                </c:pt>
                <c:pt idx="205">
                  <c:v>0.49497407510274261</c:v>
                </c:pt>
                <c:pt idx="206">
                  <c:v>0.47000348296041233</c:v>
                </c:pt>
                <c:pt idx="207">
                  <c:v>0.55543298129737129</c:v>
                </c:pt>
                <c:pt idx="208">
                  <c:v>0.45989430137607407</c:v>
                </c:pt>
                <c:pt idx="209">
                  <c:v>0.47760990749551308</c:v>
                </c:pt>
                <c:pt idx="210">
                  <c:v>0.47040696128744725</c:v>
                </c:pt>
                <c:pt idx="211">
                  <c:v>0.61219002322680693</c:v>
                </c:pt>
                <c:pt idx="212">
                  <c:v>0.47749727802677516</c:v>
                </c:pt>
                <c:pt idx="213">
                  <c:v>0.5610084023596128</c:v>
                </c:pt>
                <c:pt idx="214">
                  <c:v>0.45173565600644228</c:v>
                </c:pt>
                <c:pt idx="215">
                  <c:v>0.45237442467060834</c:v>
                </c:pt>
                <c:pt idx="216">
                  <c:v>0.473983448489879</c:v>
                </c:pt>
                <c:pt idx="217">
                  <c:v>0.60035476185326686</c:v>
                </c:pt>
                <c:pt idx="218">
                  <c:v>0.49366863505044656</c:v>
                </c:pt>
                <c:pt idx="219">
                  <c:v>0.48450104693646678</c:v>
                </c:pt>
                <c:pt idx="220">
                  <c:v>0.52712109969220577</c:v>
                </c:pt>
                <c:pt idx="221">
                  <c:v>0.5067552286498368</c:v>
                </c:pt>
                <c:pt idx="222">
                  <c:v>0.46232761027385466</c:v>
                </c:pt>
                <c:pt idx="223">
                  <c:v>0.55635154884729154</c:v>
                </c:pt>
                <c:pt idx="224">
                  <c:v>0.48970394811429951</c:v>
                </c:pt>
                <c:pt idx="225">
                  <c:v>0.51603127934346771</c:v>
                </c:pt>
                <c:pt idx="226">
                  <c:v>0.48148020667737057</c:v>
                </c:pt>
                <c:pt idx="227">
                  <c:v>0.48457984743898452</c:v>
                </c:pt>
                <c:pt idx="228">
                  <c:v>0.44142556863640342</c:v>
                </c:pt>
                <c:pt idx="229">
                  <c:v>0.4665000243474669</c:v>
                </c:pt>
                <c:pt idx="230">
                  <c:v>0.5880066953293781</c:v>
                </c:pt>
                <c:pt idx="231">
                  <c:v>0.5911876675928085</c:v>
                </c:pt>
                <c:pt idx="232">
                  <c:v>0.49006393646560126</c:v>
                </c:pt>
                <c:pt idx="233">
                  <c:v>0.48933639763095099</c:v>
                </c:pt>
                <c:pt idx="234">
                  <c:v>0.45555977988404178</c:v>
                </c:pt>
                <c:pt idx="235">
                  <c:v>0.48591186298390493</c:v>
                </c:pt>
                <c:pt idx="236">
                  <c:v>0.45824680602847501</c:v>
                </c:pt>
                <c:pt idx="237">
                  <c:v>0.50228613207320716</c:v>
                </c:pt>
                <c:pt idx="238">
                  <c:v>0.47942423273583185</c:v>
                </c:pt>
                <c:pt idx="239">
                  <c:v>0.65346352262458807</c:v>
                </c:pt>
                <c:pt idx="240">
                  <c:v>0.56275355724108111</c:v>
                </c:pt>
                <c:pt idx="241">
                  <c:v>0.66265981597450285</c:v>
                </c:pt>
                <c:pt idx="242">
                  <c:v>0.56527486466321797</c:v>
                </c:pt>
                <c:pt idx="243">
                  <c:v>0.46276800415161889</c:v>
                </c:pt>
                <c:pt idx="244">
                  <c:v>0.57555553688288408</c:v>
                </c:pt>
                <c:pt idx="245">
                  <c:v>0.48605504963928331</c:v>
                </c:pt>
                <c:pt idx="246">
                  <c:v>0.45268067558560532</c:v>
                </c:pt>
                <c:pt idx="247">
                  <c:v>0.48475217145213051</c:v>
                </c:pt>
                <c:pt idx="248">
                  <c:v>0.44506807788148628</c:v>
                </c:pt>
                <c:pt idx="249">
                  <c:v>0.47960800797750608</c:v>
                </c:pt>
                <c:pt idx="250">
                  <c:v>0.50919554409445378</c:v>
                </c:pt>
                <c:pt idx="251">
                  <c:v>0.49066671555439073</c:v>
                </c:pt>
                <c:pt idx="252">
                  <c:v>0.48182442258183</c:v>
                </c:pt>
                <c:pt idx="253">
                  <c:v>0.45913558803788151</c:v>
                </c:pt>
                <c:pt idx="254">
                  <c:v>0.47454937375962936</c:v>
                </c:pt>
                <c:pt idx="255">
                  <c:v>0.46019490384141865</c:v>
                </c:pt>
                <c:pt idx="256">
                  <c:v>0.51089085063610007</c:v>
                </c:pt>
                <c:pt idx="257">
                  <c:v>0.50480061814357824</c:v>
                </c:pt>
                <c:pt idx="258">
                  <c:v>0.46806955257036503</c:v>
                </c:pt>
                <c:pt idx="259">
                  <c:v>0.54261884051260223</c:v>
                </c:pt>
                <c:pt idx="260">
                  <c:v>0.52437157021146308</c:v>
                </c:pt>
                <c:pt idx="261">
                  <c:v>0.46041886641340191</c:v>
                </c:pt>
                <c:pt idx="262">
                  <c:v>0.55763130851647158</c:v>
                </c:pt>
                <c:pt idx="263">
                  <c:v>0.50609124259023042</c:v>
                </c:pt>
                <c:pt idx="264">
                  <c:v>0.47595880084403897</c:v>
                </c:pt>
                <c:pt idx="265">
                  <c:v>0.56113587829984035</c:v>
                </c:pt>
                <c:pt idx="266">
                  <c:v>0.50250015584307106</c:v>
                </c:pt>
                <c:pt idx="267">
                  <c:v>0.51923814805093049</c:v>
                </c:pt>
                <c:pt idx="268">
                  <c:v>0.45899153713884056</c:v>
                </c:pt>
                <c:pt idx="269">
                  <c:v>0.48569645025101132</c:v>
                </c:pt>
                <c:pt idx="270">
                  <c:v>0.4604203479739663</c:v>
                </c:pt>
                <c:pt idx="271">
                  <c:v>0.4702559038415699</c:v>
                </c:pt>
                <c:pt idx="272">
                  <c:v>0.48543208428780404</c:v>
                </c:pt>
                <c:pt idx="273">
                  <c:v>0.53160140057060423</c:v>
                </c:pt>
                <c:pt idx="274">
                  <c:v>0.49749254286713102</c:v>
                </c:pt>
                <c:pt idx="275">
                  <c:v>0.48947801012823039</c:v>
                </c:pt>
                <c:pt idx="276">
                  <c:v>0.4852075352647634</c:v>
                </c:pt>
                <c:pt idx="277">
                  <c:v>0.56100266131242582</c:v>
                </c:pt>
                <c:pt idx="278">
                  <c:v>0.48159055207357176</c:v>
                </c:pt>
                <c:pt idx="279">
                  <c:v>0.49587298110933908</c:v>
                </c:pt>
                <c:pt idx="280">
                  <c:v>0.55548094682064331</c:v>
                </c:pt>
                <c:pt idx="281">
                  <c:v>0.6084159328840999</c:v>
                </c:pt>
                <c:pt idx="282">
                  <c:v>0.56686680148965241</c:v>
                </c:pt>
                <c:pt idx="283">
                  <c:v>0.50421151262416353</c:v>
                </c:pt>
                <c:pt idx="284">
                  <c:v>0.60924523641001593</c:v>
                </c:pt>
                <c:pt idx="285">
                  <c:v>0.53894882979954351</c:v>
                </c:pt>
                <c:pt idx="286">
                  <c:v>0.51001324206261534</c:v>
                </c:pt>
                <c:pt idx="287">
                  <c:v>0.49144061488836827</c:v>
                </c:pt>
                <c:pt idx="288">
                  <c:v>0.56522486199416988</c:v>
                </c:pt>
                <c:pt idx="289">
                  <c:v>0.52723073517397046</c:v>
                </c:pt>
                <c:pt idx="290">
                  <c:v>0.46278251109881186</c:v>
                </c:pt>
                <c:pt idx="291">
                  <c:v>0.48149104058899705</c:v>
                </c:pt>
                <c:pt idx="292">
                  <c:v>0.47796103734927298</c:v>
                </c:pt>
                <c:pt idx="293">
                  <c:v>0.53467372505931288</c:v>
                </c:pt>
                <c:pt idx="294">
                  <c:v>0.49673000216414714</c:v>
                </c:pt>
                <c:pt idx="295">
                  <c:v>0.5457611070062881</c:v>
                </c:pt>
                <c:pt idx="296">
                  <c:v>0.54294021569169404</c:v>
                </c:pt>
                <c:pt idx="297">
                  <c:v>0.44222196917145196</c:v>
                </c:pt>
                <c:pt idx="298">
                  <c:v>0.4595459803142169</c:v>
                </c:pt>
                <c:pt idx="299">
                  <c:v>0.48067605881520348</c:v>
                </c:pt>
                <c:pt idx="300">
                  <c:v>0.47489315754225747</c:v>
                </c:pt>
                <c:pt idx="301">
                  <c:v>0.45763294610129707</c:v>
                </c:pt>
                <c:pt idx="302">
                  <c:v>0.5269517696660343</c:v>
                </c:pt>
                <c:pt idx="303">
                  <c:v>0.4979000337540278</c:v>
                </c:pt>
                <c:pt idx="304">
                  <c:v>0.49937674838073548</c:v>
                </c:pt>
                <c:pt idx="305">
                  <c:v>0.48852518149025859</c:v>
                </c:pt>
                <c:pt idx="306">
                  <c:v>0.45560397977421269</c:v>
                </c:pt>
                <c:pt idx="307">
                  <c:v>0.47546618195638007</c:v>
                </c:pt>
                <c:pt idx="308">
                  <c:v>0.47360636046039661</c:v>
                </c:pt>
                <c:pt idx="309">
                  <c:v>0.49047692147292432</c:v>
                </c:pt>
                <c:pt idx="310">
                  <c:v>0.55588658575683458</c:v>
                </c:pt>
                <c:pt idx="311">
                  <c:v>0.46601468979924954</c:v>
                </c:pt>
                <c:pt idx="312">
                  <c:v>0.49339593530906334</c:v>
                </c:pt>
                <c:pt idx="313">
                  <c:v>0.49355992554403461</c:v>
                </c:pt>
                <c:pt idx="314">
                  <c:v>0.47683677980766348</c:v>
                </c:pt>
                <c:pt idx="315">
                  <c:v>0.47071413817779695</c:v>
                </c:pt>
                <c:pt idx="316">
                  <c:v>0.47970390815820446</c:v>
                </c:pt>
                <c:pt idx="317">
                  <c:v>0.51235460160786928</c:v>
                </c:pt>
                <c:pt idx="318">
                  <c:v>0.45916089803085647</c:v>
                </c:pt>
                <c:pt idx="319">
                  <c:v>0.49679932685222244</c:v>
                </c:pt>
                <c:pt idx="320">
                  <c:v>0.51207983385486555</c:v>
                </c:pt>
                <c:pt idx="321">
                  <c:v>0.49883736773776371</c:v>
                </c:pt>
                <c:pt idx="322">
                  <c:v>0.57824364333189493</c:v>
                </c:pt>
                <c:pt idx="323">
                  <c:v>0.48389209467865774</c:v>
                </c:pt>
                <c:pt idx="324">
                  <c:v>0.44200476621954432</c:v>
                </c:pt>
                <c:pt idx="325">
                  <c:v>0.44878793693436703</c:v>
                </c:pt>
                <c:pt idx="326">
                  <c:v>0.44260627980868572</c:v>
                </c:pt>
                <c:pt idx="327">
                  <c:v>0.49877967947328722</c:v>
                </c:pt>
                <c:pt idx="328">
                  <c:v>0.53930076216527578</c:v>
                </c:pt>
                <c:pt idx="329">
                  <c:v>0.498714429076764</c:v>
                </c:pt>
                <c:pt idx="330">
                  <c:v>0.45408102811155809</c:v>
                </c:pt>
                <c:pt idx="331">
                  <c:v>0.45719962050205815</c:v>
                </c:pt>
                <c:pt idx="332">
                  <c:v>0.458796742790468</c:v>
                </c:pt>
                <c:pt idx="333">
                  <c:v>0.4937444724318355</c:v>
                </c:pt>
                <c:pt idx="334">
                  <c:v>0.46101247834619991</c:v>
                </c:pt>
                <c:pt idx="335">
                  <c:v>0.55951097675084827</c:v>
                </c:pt>
                <c:pt idx="336">
                  <c:v>0.4930956106363239</c:v>
                </c:pt>
                <c:pt idx="337">
                  <c:v>0.48771094049674724</c:v>
                </c:pt>
                <c:pt idx="338">
                  <c:v>0.49977167686868068</c:v>
                </c:pt>
                <c:pt idx="339">
                  <c:v>0.47180808545952668</c:v>
                </c:pt>
                <c:pt idx="340">
                  <c:v>0.50908291462571587</c:v>
                </c:pt>
                <c:pt idx="341">
                  <c:v>0.45473137146763409</c:v>
                </c:pt>
                <c:pt idx="342">
                  <c:v>0.52340065418826776</c:v>
                </c:pt>
                <c:pt idx="343">
                  <c:v>0.47220255095979485</c:v>
                </c:pt>
                <c:pt idx="344">
                  <c:v>0.56961799772603006</c:v>
                </c:pt>
                <c:pt idx="345">
                  <c:v>0.43364049258991361</c:v>
                </c:pt>
                <c:pt idx="346">
                  <c:v>0.56734682711251405</c:v>
                </c:pt>
                <c:pt idx="347">
                  <c:v>0.52364992675322597</c:v>
                </c:pt>
                <c:pt idx="348">
                  <c:v>0.54318059889326586</c:v>
                </c:pt>
                <c:pt idx="349">
                  <c:v>0.53123422047739677</c:v>
                </c:pt>
                <c:pt idx="350">
                  <c:v>0.4582720234239141</c:v>
                </c:pt>
                <c:pt idx="351">
                  <c:v>0.48911218813220703</c:v>
                </c:pt>
                <c:pt idx="352">
                  <c:v>0.45761738971537103</c:v>
                </c:pt>
                <c:pt idx="353">
                  <c:v>0.4864610589656157</c:v>
                </c:pt>
                <c:pt idx="354">
                  <c:v>0.46884453220892014</c:v>
                </c:pt>
                <c:pt idx="355">
                  <c:v>0.51992071534928197</c:v>
                </c:pt>
                <c:pt idx="356">
                  <c:v>0.46390562660415358</c:v>
                </c:pt>
                <c:pt idx="357">
                  <c:v>0.50152226413888501</c:v>
                </c:pt>
                <c:pt idx="358">
                  <c:v>0.53005434268293261</c:v>
                </c:pt>
                <c:pt idx="359">
                  <c:v>0.50659370768247403</c:v>
                </c:pt>
                <c:pt idx="360">
                  <c:v>0.45582340506696811</c:v>
                </c:pt>
                <c:pt idx="361">
                  <c:v>0.52130578928191385</c:v>
                </c:pt>
                <c:pt idx="362">
                  <c:v>0.54006234602706127</c:v>
                </c:pt>
                <c:pt idx="363">
                  <c:v>0.47625366226219656</c:v>
                </c:pt>
                <c:pt idx="364">
                  <c:v>0.46920140310986697</c:v>
                </c:pt>
                <c:pt idx="365">
                  <c:v>0.47849751660280737</c:v>
                </c:pt>
                <c:pt idx="366">
                  <c:v>0.53777895253888897</c:v>
                </c:pt>
                <c:pt idx="367">
                  <c:v>0.4707508993993002</c:v>
                </c:pt>
                <c:pt idx="368">
                  <c:v>0.46223331511710103</c:v>
                </c:pt>
                <c:pt idx="369">
                  <c:v>0.4521380231630539</c:v>
                </c:pt>
                <c:pt idx="370">
                  <c:v>0.45239729626182174</c:v>
                </c:pt>
                <c:pt idx="371">
                  <c:v>0.45420350378488084</c:v>
                </c:pt>
                <c:pt idx="372">
                  <c:v>0.48996834494335251</c:v>
                </c:pt>
                <c:pt idx="373">
                  <c:v>0.61516474991333647</c:v>
                </c:pt>
                <c:pt idx="374">
                  <c:v>0.55232040774666336</c:v>
                </c:pt>
                <c:pt idx="375">
                  <c:v>0.47895467063445563</c:v>
                </c:pt>
                <c:pt idx="376">
                  <c:v>0.50600558987010236</c:v>
                </c:pt>
                <c:pt idx="377">
                  <c:v>0.46184184360380609</c:v>
                </c:pt>
                <c:pt idx="378">
                  <c:v>0.43739581649880493</c:v>
                </c:pt>
                <c:pt idx="379">
                  <c:v>0.47718278593113816</c:v>
                </c:pt>
                <c:pt idx="380">
                  <c:v>0.4877377629161323</c:v>
                </c:pt>
                <c:pt idx="381">
                  <c:v>0.43943296227483797</c:v>
                </c:pt>
                <c:pt idx="382">
                  <c:v>0.48359797404078236</c:v>
                </c:pt>
                <c:pt idx="383">
                  <c:v>0.45793046198213255</c:v>
                </c:pt>
                <c:pt idx="384">
                  <c:v>0.46543012155906271</c:v>
                </c:pt>
                <c:pt idx="385">
                  <c:v>0.47944728952211446</c:v>
                </c:pt>
                <c:pt idx="386">
                  <c:v>0.51555924797448549</c:v>
                </c:pt>
                <c:pt idx="387">
                  <c:v>0.56166053593470411</c:v>
                </c:pt>
                <c:pt idx="388">
                  <c:v>0.46512556826554641</c:v>
                </c:pt>
                <c:pt idx="389">
                  <c:v>0.52822782543380342</c:v>
                </c:pt>
                <c:pt idx="390">
                  <c:v>0.46093599278206338</c:v>
                </c:pt>
                <c:pt idx="391">
                  <c:v>0.50565273152901735</c:v>
                </c:pt>
                <c:pt idx="392">
                  <c:v>0.53465600806423041</c:v>
                </c:pt>
                <c:pt idx="393">
                  <c:v>0.5283941306071559</c:v>
                </c:pt>
                <c:pt idx="394">
                  <c:v>0.49948082801038368</c:v>
                </c:pt>
                <c:pt idx="395">
                  <c:v>0.50721587052198092</c:v>
                </c:pt>
                <c:pt idx="396">
                  <c:v>0.53975992247685556</c:v>
                </c:pt>
                <c:pt idx="397">
                  <c:v>0.46076302058617113</c:v>
                </c:pt>
                <c:pt idx="398">
                  <c:v>0.50897167412000643</c:v>
                </c:pt>
                <c:pt idx="399">
                  <c:v>0.45755686179314614</c:v>
                </c:pt>
                <c:pt idx="400">
                  <c:v>0.48566561527176566</c:v>
                </c:pt>
                <c:pt idx="401">
                  <c:v>0.49495296286470009</c:v>
                </c:pt>
                <c:pt idx="402">
                  <c:v>0.48376937207857429</c:v>
                </c:pt>
                <c:pt idx="403">
                  <c:v>0.5295344383882129</c:v>
                </c:pt>
                <c:pt idx="404">
                  <c:v>0.55251498603411964</c:v>
                </c:pt>
                <c:pt idx="405">
                  <c:v>0.48147242848440758</c:v>
                </c:pt>
                <c:pt idx="406">
                  <c:v>0.49809254402986231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119-49D9-AC47-1E95D0E4282E}"/>
            </c:ext>
          </c:extLst>
        </c:ser>
        <c:ser>
          <c:idx val="2"/>
          <c:order val="1"/>
          <c:spPr>
            <a:ln w="25400" cap="rnd">
              <a:noFill/>
              <a:round/>
            </a:ln>
            <a:effectLst/>
          </c:spPr>
          <c:xVal>
            <c:numRef>
              <c:f>v1_vs_Z!$J$3:$J$409</c:f>
              <c:numCache>
                <c:formatCode>General</c:formatCode>
                <c:ptCount val="407"/>
                <c:pt idx="0">
                  <c:v>400</c:v>
                </c:pt>
                <c:pt idx="1">
                  <c:v>400</c:v>
                </c:pt>
                <c:pt idx="2">
                  <c:v>400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400</c:v>
                </c:pt>
                <c:pt idx="7">
                  <c:v>400</c:v>
                </c:pt>
                <c:pt idx="8">
                  <c:v>400</c:v>
                </c:pt>
                <c:pt idx="9">
                  <c:v>400</c:v>
                </c:pt>
                <c:pt idx="10">
                  <c:v>400</c:v>
                </c:pt>
                <c:pt idx="11">
                  <c:v>400</c:v>
                </c:pt>
                <c:pt idx="12">
                  <c:v>400</c:v>
                </c:pt>
                <c:pt idx="13">
                  <c:v>400</c:v>
                </c:pt>
                <c:pt idx="14">
                  <c:v>400</c:v>
                </c:pt>
                <c:pt idx="15">
                  <c:v>400</c:v>
                </c:pt>
                <c:pt idx="16">
                  <c:v>400</c:v>
                </c:pt>
                <c:pt idx="17">
                  <c:v>400</c:v>
                </c:pt>
                <c:pt idx="18">
                  <c:v>400</c:v>
                </c:pt>
                <c:pt idx="19">
                  <c:v>400</c:v>
                </c:pt>
                <c:pt idx="20">
                  <c:v>400</c:v>
                </c:pt>
                <c:pt idx="21">
                  <c:v>400</c:v>
                </c:pt>
                <c:pt idx="22">
                  <c:v>400</c:v>
                </c:pt>
                <c:pt idx="23">
                  <c:v>400</c:v>
                </c:pt>
                <c:pt idx="24">
                  <c:v>400</c:v>
                </c:pt>
                <c:pt idx="25">
                  <c:v>400</c:v>
                </c:pt>
                <c:pt idx="26">
                  <c:v>400</c:v>
                </c:pt>
                <c:pt idx="27">
                  <c:v>400</c:v>
                </c:pt>
                <c:pt idx="28">
                  <c:v>400</c:v>
                </c:pt>
                <c:pt idx="29">
                  <c:v>400</c:v>
                </c:pt>
                <c:pt idx="30">
                  <c:v>400</c:v>
                </c:pt>
                <c:pt idx="31">
                  <c:v>400</c:v>
                </c:pt>
                <c:pt idx="32">
                  <c:v>400</c:v>
                </c:pt>
                <c:pt idx="33">
                  <c:v>400</c:v>
                </c:pt>
                <c:pt idx="34">
                  <c:v>400</c:v>
                </c:pt>
                <c:pt idx="35">
                  <c:v>400</c:v>
                </c:pt>
                <c:pt idx="36">
                  <c:v>400</c:v>
                </c:pt>
                <c:pt idx="37">
                  <c:v>400</c:v>
                </c:pt>
                <c:pt idx="38">
                  <c:v>400</c:v>
                </c:pt>
                <c:pt idx="39">
                  <c:v>400</c:v>
                </c:pt>
                <c:pt idx="40">
                  <c:v>400</c:v>
                </c:pt>
                <c:pt idx="41">
                  <c:v>400</c:v>
                </c:pt>
                <c:pt idx="42">
                  <c:v>400</c:v>
                </c:pt>
                <c:pt idx="43">
                  <c:v>400</c:v>
                </c:pt>
                <c:pt idx="44">
                  <c:v>400</c:v>
                </c:pt>
                <c:pt idx="45">
                  <c:v>400</c:v>
                </c:pt>
                <c:pt idx="46">
                  <c:v>400</c:v>
                </c:pt>
                <c:pt idx="47">
                  <c:v>400</c:v>
                </c:pt>
                <c:pt idx="48">
                  <c:v>400</c:v>
                </c:pt>
                <c:pt idx="49">
                  <c:v>400</c:v>
                </c:pt>
                <c:pt idx="50">
                  <c:v>400</c:v>
                </c:pt>
                <c:pt idx="51">
                  <c:v>400</c:v>
                </c:pt>
                <c:pt idx="52">
                  <c:v>400</c:v>
                </c:pt>
                <c:pt idx="53">
                  <c:v>400</c:v>
                </c:pt>
                <c:pt idx="54">
                  <c:v>400</c:v>
                </c:pt>
                <c:pt idx="55">
                  <c:v>400</c:v>
                </c:pt>
                <c:pt idx="56">
                  <c:v>400</c:v>
                </c:pt>
                <c:pt idx="57">
                  <c:v>400</c:v>
                </c:pt>
                <c:pt idx="58">
                  <c:v>400</c:v>
                </c:pt>
                <c:pt idx="59">
                  <c:v>400</c:v>
                </c:pt>
                <c:pt idx="60">
                  <c:v>400</c:v>
                </c:pt>
                <c:pt idx="61">
                  <c:v>400</c:v>
                </c:pt>
                <c:pt idx="62">
                  <c:v>400</c:v>
                </c:pt>
                <c:pt idx="63">
                  <c:v>400</c:v>
                </c:pt>
                <c:pt idx="64">
                  <c:v>400</c:v>
                </c:pt>
                <c:pt idx="65">
                  <c:v>400</c:v>
                </c:pt>
                <c:pt idx="66">
                  <c:v>400</c:v>
                </c:pt>
                <c:pt idx="67">
                  <c:v>400</c:v>
                </c:pt>
                <c:pt idx="68">
                  <c:v>400</c:v>
                </c:pt>
                <c:pt idx="69">
                  <c:v>400</c:v>
                </c:pt>
                <c:pt idx="70">
                  <c:v>400</c:v>
                </c:pt>
                <c:pt idx="71">
                  <c:v>400</c:v>
                </c:pt>
                <c:pt idx="72">
                  <c:v>400</c:v>
                </c:pt>
                <c:pt idx="73">
                  <c:v>400</c:v>
                </c:pt>
                <c:pt idx="74">
                  <c:v>400</c:v>
                </c:pt>
                <c:pt idx="75">
                  <c:v>400</c:v>
                </c:pt>
                <c:pt idx="76">
                  <c:v>400</c:v>
                </c:pt>
                <c:pt idx="77">
                  <c:v>400</c:v>
                </c:pt>
                <c:pt idx="78">
                  <c:v>400</c:v>
                </c:pt>
                <c:pt idx="79">
                  <c:v>400</c:v>
                </c:pt>
                <c:pt idx="80">
                  <c:v>400</c:v>
                </c:pt>
                <c:pt idx="81">
                  <c:v>400</c:v>
                </c:pt>
                <c:pt idx="82">
                  <c:v>400</c:v>
                </c:pt>
                <c:pt idx="83">
                  <c:v>400</c:v>
                </c:pt>
                <c:pt idx="84">
                  <c:v>400</c:v>
                </c:pt>
                <c:pt idx="85">
                  <c:v>400</c:v>
                </c:pt>
                <c:pt idx="86">
                  <c:v>400</c:v>
                </c:pt>
                <c:pt idx="87">
                  <c:v>400</c:v>
                </c:pt>
                <c:pt idx="88">
                  <c:v>400</c:v>
                </c:pt>
                <c:pt idx="89">
                  <c:v>400</c:v>
                </c:pt>
                <c:pt idx="90">
                  <c:v>400</c:v>
                </c:pt>
                <c:pt idx="91">
                  <c:v>400</c:v>
                </c:pt>
                <c:pt idx="92">
                  <c:v>400</c:v>
                </c:pt>
                <c:pt idx="93">
                  <c:v>400</c:v>
                </c:pt>
                <c:pt idx="94">
                  <c:v>400</c:v>
                </c:pt>
                <c:pt idx="95">
                  <c:v>400</c:v>
                </c:pt>
                <c:pt idx="96">
                  <c:v>400</c:v>
                </c:pt>
                <c:pt idx="97">
                  <c:v>400</c:v>
                </c:pt>
                <c:pt idx="98">
                  <c:v>400</c:v>
                </c:pt>
                <c:pt idx="99">
                  <c:v>400</c:v>
                </c:pt>
                <c:pt idx="100">
                  <c:v>400</c:v>
                </c:pt>
                <c:pt idx="101">
                  <c:v>400</c:v>
                </c:pt>
                <c:pt idx="102">
                  <c:v>400</c:v>
                </c:pt>
                <c:pt idx="103">
                  <c:v>400</c:v>
                </c:pt>
                <c:pt idx="104">
                  <c:v>400</c:v>
                </c:pt>
                <c:pt idx="105">
                  <c:v>400</c:v>
                </c:pt>
                <c:pt idx="106">
                  <c:v>400</c:v>
                </c:pt>
                <c:pt idx="107">
                  <c:v>400</c:v>
                </c:pt>
                <c:pt idx="108">
                  <c:v>400</c:v>
                </c:pt>
                <c:pt idx="109">
                  <c:v>400</c:v>
                </c:pt>
                <c:pt idx="110">
                  <c:v>400</c:v>
                </c:pt>
                <c:pt idx="111">
                  <c:v>400</c:v>
                </c:pt>
                <c:pt idx="112">
                  <c:v>400</c:v>
                </c:pt>
                <c:pt idx="113">
                  <c:v>400</c:v>
                </c:pt>
                <c:pt idx="114">
                  <c:v>400</c:v>
                </c:pt>
                <c:pt idx="115">
                  <c:v>400</c:v>
                </c:pt>
                <c:pt idx="116">
                  <c:v>400</c:v>
                </c:pt>
                <c:pt idx="117">
                  <c:v>400</c:v>
                </c:pt>
                <c:pt idx="118">
                  <c:v>400</c:v>
                </c:pt>
                <c:pt idx="119">
                  <c:v>400</c:v>
                </c:pt>
                <c:pt idx="120">
                  <c:v>400</c:v>
                </c:pt>
                <c:pt idx="121">
                  <c:v>400</c:v>
                </c:pt>
                <c:pt idx="122">
                  <c:v>400</c:v>
                </c:pt>
                <c:pt idx="123">
                  <c:v>400</c:v>
                </c:pt>
                <c:pt idx="124">
                  <c:v>400</c:v>
                </c:pt>
                <c:pt idx="125">
                  <c:v>400</c:v>
                </c:pt>
                <c:pt idx="126">
                  <c:v>400</c:v>
                </c:pt>
                <c:pt idx="127">
                  <c:v>400</c:v>
                </c:pt>
                <c:pt idx="128">
                  <c:v>400</c:v>
                </c:pt>
                <c:pt idx="129">
                  <c:v>400</c:v>
                </c:pt>
                <c:pt idx="130">
                  <c:v>400</c:v>
                </c:pt>
                <c:pt idx="131">
                  <c:v>400</c:v>
                </c:pt>
                <c:pt idx="132">
                  <c:v>400</c:v>
                </c:pt>
                <c:pt idx="133">
                  <c:v>400</c:v>
                </c:pt>
                <c:pt idx="134">
                  <c:v>400</c:v>
                </c:pt>
                <c:pt idx="135">
                  <c:v>400</c:v>
                </c:pt>
                <c:pt idx="136">
                  <c:v>400</c:v>
                </c:pt>
                <c:pt idx="137">
                  <c:v>400</c:v>
                </c:pt>
                <c:pt idx="138">
                  <c:v>400</c:v>
                </c:pt>
                <c:pt idx="139">
                  <c:v>400</c:v>
                </c:pt>
                <c:pt idx="140">
                  <c:v>400</c:v>
                </c:pt>
                <c:pt idx="141">
                  <c:v>400</c:v>
                </c:pt>
                <c:pt idx="142">
                  <c:v>400</c:v>
                </c:pt>
                <c:pt idx="143">
                  <c:v>400</c:v>
                </c:pt>
                <c:pt idx="144">
                  <c:v>400</c:v>
                </c:pt>
                <c:pt idx="145">
                  <c:v>400</c:v>
                </c:pt>
                <c:pt idx="146">
                  <c:v>400</c:v>
                </c:pt>
                <c:pt idx="147">
                  <c:v>400</c:v>
                </c:pt>
                <c:pt idx="148">
                  <c:v>400</c:v>
                </c:pt>
                <c:pt idx="149">
                  <c:v>400</c:v>
                </c:pt>
                <c:pt idx="150">
                  <c:v>400</c:v>
                </c:pt>
                <c:pt idx="151">
                  <c:v>400</c:v>
                </c:pt>
                <c:pt idx="152">
                  <c:v>400</c:v>
                </c:pt>
                <c:pt idx="153">
                  <c:v>400</c:v>
                </c:pt>
                <c:pt idx="154">
                  <c:v>400</c:v>
                </c:pt>
                <c:pt idx="155">
                  <c:v>400</c:v>
                </c:pt>
                <c:pt idx="156">
                  <c:v>400</c:v>
                </c:pt>
                <c:pt idx="157">
                  <c:v>400</c:v>
                </c:pt>
                <c:pt idx="158">
                  <c:v>400</c:v>
                </c:pt>
                <c:pt idx="159">
                  <c:v>400</c:v>
                </c:pt>
                <c:pt idx="160">
                  <c:v>400</c:v>
                </c:pt>
                <c:pt idx="161">
                  <c:v>400</c:v>
                </c:pt>
                <c:pt idx="162">
                  <c:v>400</c:v>
                </c:pt>
                <c:pt idx="163">
                  <c:v>400</c:v>
                </c:pt>
                <c:pt idx="164">
                  <c:v>400</c:v>
                </c:pt>
                <c:pt idx="165">
                  <c:v>400</c:v>
                </c:pt>
                <c:pt idx="166">
                  <c:v>400</c:v>
                </c:pt>
                <c:pt idx="167">
                  <c:v>400</c:v>
                </c:pt>
                <c:pt idx="168">
                  <c:v>400</c:v>
                </c:pt>
                <c:pt idx="169">
                  <c:v>400</c:v>
                </c:pt>
                <c:pt idx="170">
                  <c:v>400</c:v>
                </c:pt>
                <c:pt idx="171">
                  <c:v>400</c:v>
                </c:pt>
                <c:pt idx="172">
                  <c:v>400</c:v>
                </c:pt>
                <c:pt idx="173">
                  <c:v>400</c:v>
                </c:pt>
              </c:numCache>
            </c:numRef>
          </c:xVal>
          <c:yVal>
            <c:numRef>
              <c:f>v1_vs_Z!$K$3:$K$409</c:f>
              <c:numCache>
                <c:formatCode>General</c:formatCode>
                <c:ptCount val="407"/>
                <c:pt idx="0">
                  <c:v>0.58771204997213555</c:v>
                </c:pt>
                <c:pt idx="1">
                  <c:v>0.5348099051678562</c:v>
                </c:pt>
                <c:pt idx="2">
                  <c:v>0.54562097606957305</c:v>
                </c:pt>
                <c:pt idx="3">
                  <c:v>0.50906859287359341</c:v>
                </c:pt>
                <c:pt idx="4">
                  <c:v>0.57667985615618378</c:v>
                </c:pt>
                <c:pt idx="5">
                  <c:v>0.57654312046242884</c:v>
                </c:pt>
                <c:pt idx="6">
                  <c:v>0.4888716506014103</c:v>
                </c:pt>
                <c:pt idx="7">
                  <c:v>0.51054496797600568</c:v>
                </c:pt>
                <c:pt idx="8">
                  <c:v>0.50598830499685121</c:v>
                </c:pt>
                <c:pt idx="9">
                  <c:v>0.56556957175215072</c:v>
                </c:pt>
                <c:pt idx="10">
                  <c:v>0.54096319658189906</c:v>
                </c:pt>
                <c:pt idx="11">
                  <c:v>0.48749775010470153</c:v>
                </c:pt>
                <c:pt idx="12">
                  <c:v>0.54337789337509024</c:v>
                </c:pt>
                <c:pt idx="13">
                  <c:v>0.4937444724318355</c:v>
                </c:pt>
                <c:pt idx="14">
                  <c:v>0.50408147481879406</c:v>
                </c:pt>
                <c:pt idx="15">
                  <c:v>0.50687319790977614</c:v>
                </c:pt>
                <c:pt idx="16">
                  <c:v>0.52552527376928981</c:v>
                </c:pt>
                <c:pt idx="17">
                  <c:v>0.55061210668423433</c:v>
                </c:pt>
                <c:pt idx="18">
                  <c:v>0.45754408333327828</c:v>
                </c:pt>
                <c:pt idx="19">
                  <c:v>0.50648678839507744</c:v>
                </c:pt>
                <c:pt idx="20">
                  <c:v>0.49724089363210011</c:v>
                </c:pt>
                <c:pt idx="21">
                  <c:v>0.48711328513824292</c:v>
                </c:pt>
                <c:pt idx="22">
                  <c:v>0.49769579445705731</c:v>
                </c:pt>
                <c:pt idx="23">
                  <c:v>0.58713751313160401</c:v>
                </c:pt>
                <c:pt idx="24">
                  <c:v>0.52207601558032479</c:v>
                </c:pt>
                <c:pt idx="25">
                  <c:v>0.50623807141533084</c:v>
                </c:pt>
                <c:pt idx="26">
                  <c:v>0.47329578832708685</c:v>
                </c:pt>
                <c:pt idx="27">
                  <c:v>0.56007835271531847</c:v>
                </c:pt>
                <c:pt idx="28">
                  <c:v>0.51076846756031191</c:v>
                </c:pt>
                <c:pt idx="29">
                  <c:v>0.53531814217313134</c:v>
                </c:pt>
                <c:pt idx="30">
                  <c:v>0.4858783735419801</c:v>
                </c:pt>
                <c:pt idx="31">
                  <c:v>0.5946932868149104</c:v>
                </c:pt>
                <c:pt idx="32">
                  <c:v>0.51067809236588435</c:v>
                </c:pt>
                <c:pt idx="33">
                  <c:v>0.55670866667499919</c:v>
                </c:pt>
                <c:pt idx="34">
                  <c:v>0.52498678823582501</c:v>
                </c:pt>
                <c:pt idx="35">
                  <c:v>0.52119547475155714</c:v>
                </c:pt>
                <c:pt idx="36">
                  <c:v>0.46878872676099487</c:v>
                </c:pt>
                <c:pt idx="37">
                  <c:v>0.54150223770057548</c:v>
                </c:pt>
                <c:pt idx="38">
                  <c:v>0.51041746116993247</c:v>
                </c:pt>
                <c:pt idx="39">
                  <c:v>0.54320831642215794</c:v>
                </c:pt>
                <c:pt idx="40">
                  <c:v>0.5170986202667287</c:v>
                </c:pt>
                <c:pt idx="41">
                  <c:v>0.47782457944812445</c:v>
                </c:pt>
                <c:pt idx="42">
                  <c:v>0.50283545151829834</c:v>
                </c:pt>
                <c:pt idx="43">
                  <c:v>0.54791998767536154</c:v>
                </c:pt>
                <c:pt idx="44">
                  <c:v>0.49341886863196688</c:v>
                </c:pt>
                <c:pt idx="45">
                  <c:v>0.59753152473444582</c:v>
                </c:pt>
                <c:pt idx="46">
                  <c:v>0.52588504605967523</c:v>
                </c:pt>
                <c:pt idx="47">
                  <c:v>0.56708841825740874</c:v>
                </c:pt>
                <c:pt idx="48">
                  <c:v>0.54419145532000956</c:v>
                </c:pt>
                <c:pt idx="49">
                  <c:v>0.52182273045550476</c:v>
                </c:pt>
                <c:pt idx="50">
                  <c:v>0.54846853547432606</c:v>
                </c:pt>
                <c:pt idx="51">
                  <c:v>0.5540068557907678</c:v>
                </c:pt>
                <c:pt idx="52">
                  <c:v>0.52305495672324398</c:v>
                </c:pt>
                <c:pt idx="53">
                  <c:v>0.45411874617425979</c:v>
                </c:pt>
                <c:pt idx="54">
                  <c:v>0.53343804181692345</c:v>
                </c:pt>
                <c:pt idx="55">
                  <c:v>0.57744329196867461</c:v>
                </c:pt>
                <c:pt idx="56">
                  <c:v>0.65696198097062874</c:v>
                </c:pt>
                <c:pt idx="57">
                  <c:v>0.52461238553486622</c:v>
                </c:pt>
                <c:pt idx="58">
                  <c:v>0.59900240571643182</c:v>
                </c:pt>
                <c:pt idx="59">
                  <c:v>0.53877962323675244</c:v>
                </c:pt>
                <c:pt idx="60">
                  <c:v>0.52640087606284292</c:v>
                </c:pt>
                <c:pt idx="61">
                  <c:v>0.47684721246330436</c:v>
                </c:pt>
                <c:pt idx="62">
                  <c:v>0.50306725401493491</c:v>
                </c:pt>
                <c:pt idx="63">
                  <c:v>0.56263441507902823</c:v>
                </c:pt>
                <c:pt idx="64">
                  <c:v>0.53062276808613595</c:v>
                </c:pt>
                <c:pt idx="65">
                  <c:v>0.55149456119539764</c:v>
                </c:pt>
                <c:pt idx="66">
                  <c:v>0.54411552534108465</c:v>
                </c:pt>
                <c:pt idx="67">
                  <c:v>0.53866918524301544</c:v>
                </c:pt>
                <c:pt idx="68">
                  <c:v>0.56108803623994863</c:v>
                </c:pt>
                <c:pt idx="69">
                  <c:v>0.51793406609581849</c:v>
                </c:pt>
                <c:pt idx="70">
                  <c:v>0.57612778965087885</c:v>
                </c:pt>
                <c:pt idx="71">
                  <c:v>0.47385544783028427</c:v>
                </c:pt>
                <c:pt idx="72">
                  <c:v>0.56761647113523261</c:v>
                </c:pt>
                <c:pt idx="73">
                  <c:v>0.5206397660765314</c:v>
                </c:pt>
                <c:pt idx="74">
                  <c:v>0.46928634591555857</c:v>
                </c:pt>
                <c:pt idx="75">
                  <c:v>0.48871796955869956</c:v>
                </c:pt>
                <c:pt idx="76">
                  <c:v>0.52494320566255603</c:v>
                </c:pt>
                <c:pt idx="77">
                  <c:v>0.47165205861258896</c:v>
                </c:pt>
                <c:pt idx="78">
                  <c:v>0.58566601483271619</c:v>
                </c:pt>
                <c:pt idx="79">
                  <c:v>0.45485285943391385</c:v>
                </c:pt>
                <c:pt idx="80">
                  <c:v>0.55519580814368885</c:v>
                </c:pt>
                <c:pt idx="81">
                  <c:v>0.545449423702555</c:v>
                </c:pt>
                <c:pt idx="82">
                  <c:v>0.48919324184141705</c:v>
                </c:pt>
                <c:pt idx="83">
                  <c:v>0.50353715564060653</c:v>
                </c:pt>
                <c:pt idx="84">
                  <c:v>0.53175591499113184</c:v>
                </c:pt>
                <c:pt idx="85">
                  <c:v>0.55195254860486398</c:v>
                </c:pt>
                <c:pt idx="86">
                  <c:v>0.54633521172498833</c:v>
                </c:pt>
                <c:pt idx="87">
                  <c:v>0.49903876737698455</c:v>
                </c:pt>
                <c:pt idx="88">
                  <c:v>0.55178253953010048</c:v>
                </c:pt>
                <c:pt idx="89">
                  <c:v>0.55126911706284998</c:v>
                </c:pt>
                <c:pt idx="90">
                  <c:v>0.56186727536512637</c:v>
                </c:pt>
                <c:pt idx="91">
                  <c:v>0.50504041489409401</c:v>
                </c:pt>
                <c:pt idx="92">
                  <c:v>0.52684503557370821</c:v>
                </c:pt>
                <c:pt idx="93">
                  <c:v>0.59690544193261175</c:v>
                </c:pt>
                <c:pt idx="94">
                  <c:v>0.58285839583151144</c:v>
                </c:pt>
                <c:pt idx="95">
                  <c:v>0.50334856532709793</c:v>
                </c:pt>
                <c:pt idx="96">
                  <c:v>0.55618277440633179</c:v>
                </c:pt>
                <c:pt idx="97">
                  <c:v>0.46031916973375669</c:v>
                </c:pt>
                <c:pt idx="98">
                  <c:v>0.58305778919080198</c:v>
                </c:pt>
                <c:pt idx="99">
                  <c:v>0.49814733090490015</c:v>
                </c:pt>
                <c:pt idx="100">
                  <c:v>0.5662019511863835</c:v>
                </c:pt>
                <c:pt idx="101">
                  <c:v>0.5752381742636542</c:v>
                </c:pt>
                <c:pt idx="102">
                  <c:v>0.56504096328911524</c:v>
                </c:pt>
                <c:pt idx="103">
                  <c:v>0.55326687802054642</c:v>
                </c:pt>
                <c:pt idx="104">
                  <c:v>0.48240078050722124</c:v>
                </c:pt>
                <c:pt idx="105">
                  <c:v>0.51851650459269338</c:v>
                </c:pt>
                <c:pt idx="106">
                  <c:v>0.55115145646136154</c:v>
                </c:pt>
                <c:pt idx="107">
                  <c:v>0.46493132950238558</c:v>
                </c:pt>
                <c:pt idx="108">
                  <c:v>0.52877748440319117</c:v>
                </c:pt>
                <c:pt idx="109">
                  <c:v>0.52936356506978688</c:v>
                </c:pt>
                <c:pt idx="110">
                  <c:v>0.46354394063137244</c:v>
                </c:pt>
                <c:pt idx="111">
                  <c:v>0.56177208509886445</c:v>
                </c:pt>
                <c:pt idx="112">
                  <c:v>0.56528529731885879</c:v>
                </c:pt>
                <c:pt idx="113">
                  <c:v>0.61264955392852782</c:v>
                </c:pt>
                <c:pt idx="114">
                  <c:v>0.66699943033097464</c:v>
                </c:pt>
                <c:pt idx="115">
                  <c:v>0.53386578069820012</c:v>
                </c:pt>
                <c:pt idx="116">
                  <c:v>0.58257912166512438</c:v>
                </c:pt>
                <c:pt idx="117">
                  <c:v>0.48554425076886626</c:v>
                </c:pt>
                <c:pt idx="118">
                  <c:v>0.47773158065686344</c:v>
                </c:pt>
                <c:pt idx="119">
                  <c:v>0.49129316874636597</c:v>
                </c:pt>
                <c:pt idx="120">
                  <c:v>0.51933475814606656</c:v>
                </c:pt>
                <c:pt idx="121">
                  <c:v>0.57769460167940889</c:v>
                </c:pt>
                <c:pt idx="122">
                  <c:v>0.46735324890332808</c:v>
                </c:pt>
                <c:pt idx="123">
                  <c:v>0.48122858830818543</c:v>
                </c:pt>
                <c:pt idx="124">
                  <c:v>0.48058917146127178</c:v>
                </c:pt>
                <c:pt idx="125">
                  <c:v>0.57284712070780308</c:v>
                </c:pt>
                <c:pt idx="126">
                  <c:v>0.57446294769833839</c:v>
                </c:pt>
                <c:pt idx="127">
                  <c:v>0.4799225000731418</c:v>
                </c:pt>
                <c:pt idx="128">
                  <c:v>0.49413588221344029</c:v>
                </c:pt>
                <c:pt idx="129">
                  <c:v>0.5103913795308308</c:v>
                </c:pt>
                <c:pt idx="130">
                  <c:v>0.50304672822794971</c:v>
                </c:pt>
                <c:pt idx="131">
                  <c:v>0.50732751228367723</c:v>
                </c:pt>
                <c:pt idx="132">
                  <c:v>0.51696271795079185</c:v>
                </c:pt>
                <c:pt idx="133">
                  <c:v>0.55551743024954137</c:v>
                </c:pt>
                <c:pt idx="134">
                  <c:v>0.58875871077918518</c:v>
                </c:pt>
                <c:pt idx="135">
                  <c:v>0.48957347818709879</c:v>
                </c:pt>
                <c:pt idx="136">
                  <c:v>0.50311728754982865</c:v>
                </c:pt>
                <c:pt idx="137">
                  <c:v>0.48046005963125382</c:v>
                </c:pt>
                <c:pt idx="138">
                  <c:v>0.46446006977952992</c:v>
                </c:pt>
                <c:pt idx="139">
                  <c:v>0.55702565890408795</c:v>
                </c:pt>
                <c:pt idx="140">
                  <c:v>0.47204525861320906</c:v>
                </c:pt>
                <c:pt idx="141">
                  <c:v>0.46470076163955276</c:v>
                </c:pt>
                <c:pt idx="142">
                  <c:v>0.5677359836874265</c:v>
                </c:pt>
                <c:pt idx="143">
                  <c:v>0.48390681768676697</c:v>
                </c:pt>
                <c:pt idx="144">
                  <c:v>0.47527154193723364</c:v>
                </c:pt>
                <c:pt idx="145">
                  <c:v>0.51919067638117988</c:v>
                </c:pt>
                <c:pt idx="146">
                  <c:v>0.56461655791910836</c:v>
                </c:pt>
                <c:pt idx="147">
                  <c:v>0.58737555052894896</c:v>
                </c:pt>
                <c:pt idx="148">
                  <c:v>0.50501380853562516</c:v>
                </c:pt>
                <c:pt idx="149">
                  <c:v>0.5923058136970899</c:v>
                </c:pt>
                <c:pt idx="150">
                  <c:v>0.4783238036266329</c:v>
                </c:pt>
                <c:pt idx="151">
                  <c:v>0.56990270428115331</c:v>
                </c:pt>
                <c:pt idx="152">
                  <c:v>0.49663234263027789</c:v>
                </c:pt>
                <c:pt idx="153">
                  <c:v>0.52001325115286601</c:v>
                </c:pt>
                <c:pt idx="154">
                  <c:v>0.51865503050546358</c:v>
                </c:pt>
                <c:pt idx="155">
                  <c:v>0.52036549217704908</c:v>
                </c:pt>
                <c:pt idx="156">
                  <c:v>0.56910661240455562</c:v>
                </c:pt>
                <c:pt idx="157">
                  <c:v>0.52204576705213523</c:v>
                </c:pt>
                <c:pt idx="158">
                  <c:v>0.53343915298734668</c:v>
                </c:pt>
                <c:pt idx="159">
                  <c:v>0.51909258472547937</c:v>
                </c:pt>
                <c:pt idx="160">
                  <c:v>0.53091278356661487</c:v>
                </c:pt>
                <c:pt idx="161">
                  <c:v>0.50919782816699055</c:v>
                </c:pt>
                <c:pt idx="162">
                  <c:v>0.46705159699925036</c:v>
                </c:pt>
                <c:pt idx="163">
                  <c:v>0.48322489857116185</c:v>
                </c:pt>
                <c:pt idx="164">
                  <c:v>0.50493084114401954</c:v>
                </c:pt>
                <c:pt idx="165">
                  <c:v>0.49482042492587758</c:v>
                </c:pt>
                <c:pt idx="166">
                  <c:v>0.4805980299588124</c:v>
                </c:pt>
                <c:pt idx="167">
                  <c:v>0.56395139895738855</c:v>
                </c:pt>
                <c:pt idx="168">
                  <c:v>0.62854589627243473</c:v>
                </c:pt>
                <c:pt idx="169">
                  <c:v>0.48080964619275912</c:v>
                </c:pt>
                <c:pt idx="170">
                  <c:v>0.55119837254590054</c:v>
                </c:pt>
                <c:pt idx="171">
                  <c:v>0.55078896797660803</c:v>
                </c:pt>
                <c:pt idx="172">
                  <c:v>0.50666253851702792</c:v>
                </c:pt>
                <c:pt idx="173">
                  <c:v>0.56991258135158251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119-49D9-AC47-1E95D0E4282E}"/>
            </c:ext>
          </c:extLst>
        </c:ser>
        <c:ser>
          <c:idx val="3"/>
          <c:order val="2"/>
          <c:spPr>
            <a:ln w="25400" cap="rnd">
              <a:noFill/>
              <a:round/>
            </a:ln>
            <a:effectLst/>
          </c:spPr>
          <c:xVal>
            <c:numRef>
              <c:f>v1_vs_Z!$M$3:$M$409</c:f>
              <c:numCache>
                <c:formatCode>General</c:formatCode>
                <c:ptCount val="407"/>
                <c:pt idx="0">
                  <c:v>700</c:v>
                </c:pt>
                <c:pt idx="1">
                  <c:v>700</c:v>
                </c:pt>
                <c:pt idx="2">
                  <c:v>700</c:v>
                </c:pt>
                <c:pt idx="3">
                  <c:v>700</c:v>
                </c:pt>
                <c:pt idx="4">
                  <c:v>700</c:v>
                </c:pt>
                <c:pt idx="5">
                  <c:v>700</c:v>
                </c:pt>
                <c:pt idx="6">
                  <c:v>700</c:v>
                </c:pt>
                <c:pt idx="7">
                  <c:v>700</c:v>
                </c:pt>
                <c:pt idx="8">
                  <c:v>700</c:v>
                </c:pt>
                <c:pt idx="9">
                  <c:v>700</c:v>
                </c:pt>
                <c:pt idx="10">
                  <c:v>700</c:v>
                </c:pt>
                <c:pt idx="11">
                  <c:v>700</c:v>
                </c:pt>
                <c:pt idx="12">
                  <c:v>700</c:v>
                </c:pt>
                <c:pt idx="13">
                  <c:v>700</c:v>
                </c:pt>
                <c:pt idx="14">
                  <c:v>700</c:v>
                </c:pt>
                <c:pt idx="15">
                  <c:v>700</c:v>
                </c:pt>
                <c:pt idx="16">
                  <c:v>700</c:v>
                </c:pt>
                <c:pt idx="17">
                  <c:v>700</c:v>
                </c:pt>
                <c:pt idx="18">
                  <c:v>700</c:v>
                </c:pt>
                <c:pt idx="19">
                  <c:v>700</c:v>
                </c:pt>
                <c:pt idx="20">
                  <c:v>700</c:v>
                </c:pt>
                <c:pt idx="21">
                  <c:v>700</c:v>
                </c:pt>
                <c:pt idx="22">
                  <c:v>700</c:v>
                </c:pt>
                <c:pt idx="23">
                  <c:v>700</c:v>
                </c:pt>
                <c:pt idx="24">
                  <c:v>700</c:v>
                </c:pt>
                <c:pt idx="25">
                  <c:v>700</c:v>
                </c:pt>
                <c:pt idx="26">
                  <c:v>700</c:v>
                </c:pt>
                <c:pt idx="27">
                  <c:v>700</c:v>
                </c:pt>
                <c:pt idx="28">
                  <c:v>700</c:v>
                </c:pt>
                <c:pt idx="29">
                  <c:v>700</c:v>
                </c:pt>
                <c:pt idx="30">
                  <c:v>700</c:v>
                </c:pt>
                <c:pt idx="31">
                  <c:v>700</c:v>
                </c:pt>
                <c:pt idx="32">
                  <c:v>700</c:v>
                </c:pt>
                <c:pt idx="33">
                  <c:v>700</c:v>
                </c:pt>
                <c:pt idx="34">
                  <c:v>700</c:v>
                </c:pt>
                <c:pt idx="35">
                  <c:v>700</c:v>
                </c:pt>
                <c:pt idx="36">
                  <c:v>700</c:v>
                </c:pt>
                <c:pt idx="37">
                  <c:v>700</c:v>
                </c:pt>
                <c:pt idx="38">
                  <c:v>700</c:v>
                </c:pt>
                <c:pt idx="39">
                  <c:v>700</c:v>
                </c:pt>
                <c:pt idx="40">
                  <c:v>700</c:v>
                </c:pt>
                <c:pt idx="41">
                  <c:v>700</c:v>
                </c:pt>
                <c:pt idx="42">
                  <c:v>700</c:v>
                </c:pt>
                <c:pt idx="43">
                  <c:v>700</c:v>
                </c:pt>
                <c:pt idx="44">
                  <c:v>700</c:v>
                </c:pt>
                <c:pt idx="45">
                  <c:v>700</c:v>
                </c:pt>
                <c:pt idx="46">
                  <c:v>700</c:v>
                </c:pt>
                <c:pt idx="47">
                  <c:v>700</c:v>
                </c:pt>
                <c:pt idx="48">
                  <c:v>700</c:v>
                </c:pt>
                <c:pt idx="49">
                  <c:v>700</c:v>
                </c:pt>
                <c:pt idx="50">
                  <c:v>700</c:v>
                </c:pt>
                <c:pt idx="51">
                  <c:v>700</c:v>
                </c:pt>
                <c:pt idx="52">
                  <c:v>700</c:v>
                </c:pt>
                <c:pt idx="53">
                  <c:v>700</c:v>
                </c:pt>
                <c:pt idx="54">
                  <c:v>700</c:v>
                </c:pt>
                <c:pt idx="55">
                  <c:v>700</c:v>
                </c:pt>
                <c:pt idx="56">
                  <c:v>700</c:v>
                </c:pt>
                <c:pt idx="57">
                  <c:v>700</c:v>
                </c:pt>
                <c:pt idx="58">
                  <c:v>700</c:v>
                </c:pt>
                <c:pt idx="59">
                  <c:v>700</c:v>
                </c:pt>
                <c:pt idx="60">
                  <c:v>700</c:v>
                </c:pt>
                <c:pt idx="61">
                  <c:v>700</c:v>
                </c:pt>
                <c:pt idx="62">
                  <c:v>700</c:v>
                </c:pt>
                <c:pt idx="63">
                  <c:v>700</c:v>
                </c:pt>
                <c:pt idx="64">
                  <c:v>700</c:v>
                </c:pt>
                <c:pt idx="65">
                  <c:v>700</c:v>
                </c:pt>
                <c:pt idx="66">
                  <c:v>700</c:v>
                </c:pt>
                <c:pt idx="67">
                  <c:v>700</c:v>
                </c:pt>
                <c:pt idx="68">
                  <c:v>700</c:v>
                </c:pt>
                <c:pt idx="69">
                  <c:v>700</c:v>
                </c:pt>
                <c:pt idx="70">
                  <c:v>700</c:v>
                </c:pt>
                <c:pt idx="71">
                  <c:v>700</c:v>
                </c:pt>
                <c:pt idx="72">
                  <c:v>700</c:v>
                </c:pt>
                <c:pt idx="73">
                  <c:v>700</c:v>
                </c:pt>
                <c:pt idx="74">
                  <c:v>700</c:v>
                </c:pt>
                <c:pt idx="75">
                  <c:v>700</c:v>
                </c:pt>
                <c:pt idx="76">
                  <c:v>700</c:v>
                </c:pt>
                <c:pt idx="77">
                  <c:v>700</c:v>
                </c:pt>
                <c:pt idx="78">
                  <c:v>700</c:v>
                </c:pt>
                <c:pt idx="79">
                  <c:v>700</c:v>
                </c:pt>
                <c:pt idx="80">
                  <c:v>700</c:v>
                </c:pt>
                <c:pt idx="81">
                  <c:v>700</c:v>
                </c:pt>
                <c:pt idx="82">
                  <c:v>700</c:v>
                </c:pt>
                <c:pt idx="83">
                  <c:v>700</c:v>
                </c:pt>
                <c:pt idx="84">
                  <c:v>700</c:v>
                </c:pt>
                <c:pt idx="85">
                  <c:v>700</c:v>
                </c:pt>
                <c:pt idx="86">
                  <c:v>700</c:v>
                </c:pt>
                <c:pt idx="87">
                  <c:v>700</c:v>
                </c:pt>
                <c:pt idx="88">
                  <c:v>700</c:v>
                </c:pt>
                <c:pt idx="89">
                  <c:v>700</c:v>
                </c:pt>
                <c:pt idx="90">
                  <c:v>700</c:v>
                </c:pt>
                <c:pt idx="91">
                  <c:v>700</c:v>
                </c:pt>
                <c:pt idx="92">
                  <c:v>700</c:v>
                </c:pt>
                <c:pt idx="93">
                  <c:v>700</c:v>
                </c:pt>
                <c:pt idx="94">
                  <c:v>700</c:v>
                </c:pt>
                <c:pt idx="95">
                  <c:v>700</c:v>
                </c:pt>
                <c:pt idx="96">
                  <c:v>700</c:v>
                </c:pt>
                <c:pt idx="97">
                  <c:v>700</c:v>
                </c:pt>
                <c:pt idx="98">
                  <c:v>700</c:v>
                </c:pt>
                <c:pt idx="99">
                  <c:v>700</c:v>
                </c:pt>
                <c:pt idx="100">
                  <c:v>700</c:v>
                </c:pt>
                <c:pt idx="101">
                  <c:v>700</c:v>
                </c:pt>
                <c:pt idx="102">
                  <c:v>700</c:v>
                </c:pt>
                <c:pt idx="103">
                  <c:v>700</c:v>
                </c:pt>
                <c:pt idx="104">
                  <c:v>700</c:v>
                </c:pt>
                <c:pt idx="105">
                  <c:v>700</c:v>
                </c:pt>
                <c:pt idx="106">
                  <c:v>700</c:v>
                </c:pt>
                <c:pt idx="107">
                  <c:v>700</c:v>
                </c:pt>
                <c:pt idx="108">
                  <c:v>700</c:v>
                </c:pt>
                <c:pt idx="109">
                  <c:v>700</c:v>
                </c:pt>
                <c:pt idx="110">
                  <c:v>700</c:v>
                </c:pt>
                <c:pt idx="111">
                  <c:v>700</c:v>
                </c:pt>
                <c:pt idx="112">
                  <c:v>700</c:v>
                </c:pt>
                <c:pt idx="113">
                  <c:v>700</c:v>
                </c:pt>
                <c:pt idx="114">
                  <c:v>700</c:v>
                </c:pt>
                <c:pt idx="115">
                  <c:v>700</c:v>
                </c:pt>
                <c:pt idx="116">
                  <c:v>700</c:v>
                </c:pt>
                <c:pt idx="117">
                  <c:v>700</c:v>
                </c:pt>
                <c:pt idx="118">
                  <c:v>700</c:v>
                </c:pt>
                <c:pt idx="119">
                  <c:v>700</c:v>
                </c:pt>
                <c:pt idx="120">
                  <c:v>700</c:v>
                </c:pt>
                <c:pt idx="121">
                  <c:v>700</c:v>
                </c:pt>
                <c:pt idx="122">
                  <c:v>700</c:v>
                </c:pt>
                <c:pt idx="123">
                  <c:v>700</c:v>
                </c:pt>
                <c:pt idx="124">
                  <c:v>700</c:v>
                </c:pt>
                <c:pt idx="125">
                  <c:v>700</c:v>
                </c:pt>
                <c:pt idx="126">
                  <c:v>700</c:v>
                </c:pt>
                <c:pt idx="127">
                  <c:v>700</c:v>
                </c:pt>
                <c:pt idx="128">
                  <c:v>700</c:v>
                </c:pt>
                <c:pt idx="129">
                  <c:v>700</c:v>
                </c:pt>
                <c:pt idx="130">
                  <c:v>700</c:v>
                </c:pt>
                <c:pt idx="131">
                  <c:v>700</c:v>
                </c:pt>
                <c:pt idx="132">
                  <c:v>700</c:v>
                </c:pt>
                <c:pt idx="133">
                  <c:v>700</c:v>
                </c:pt>
                <c:pt idx="134">
                  <c:v>700</c:v>
                </c:pt>
                <c:pt idx="135">
                  <c:v>700</c:v>
                </c:pt>
                <c:pt idx="136">
                  <c:v>700</c:v>
                </c:pt>
                <c:pt idx="137">
                  <c:v>700</c:v>
                </c:pt>
                <c:pt idx="138">
                  <c:v>700</c:v>
                </c:pt>
                <c:pt idx="139">
                  <c:v>700</c:v>
                </c:pt>
                <c:pt idx="140">
                  <c:v>700</c:v>
                </c:pt>
                <c:pt idx="141">
                  <c:v>700</c:v>
                </c:pt>
                <c:pt idx="142">
                  <c:v>700</c:v>
                </c:pt>
                <c:pt idx="143">
                  <c:v>700</c:v>
                </c:pt>
                <c:pt idx="144">
                  <c:v>700</c:v>
                </c:pt>
                <c:pt idx="145">
                  <c:v>700</c:v>
                </c:pt>
                <c:pt idx="146">
                  <c:v>700</c:v>
                </c:pt>
                <c:pt idx="147">
                  <c:v>700</c:v>
                </c:pt>
                <c:pt idx="148">
                  <c:v>700</c:v>
                </c:pt>
                <c:pt idx="149">
                  <c:v>700</c:v>
                </c:pt>
                <c:pt idx="150">
                  <c:v>700</c:v>
                </c:pt>
                <c:pt idx="151">
                  <c:v>700</c:v>
                </c:pt>
                <c:pt idx="152">
                  <c:v>700</c:v>
                </c:pt>
                <c:pt idx="153">
                  <c:v>700</c:v>
                </c:pt>
                <c:pt idx="154">
                  <c:v>700</c:v>
                </c:pt>
                <c:pt idx="155">
                  <c:v>700</c:v>
                </c:pt>
                <c:pt idx="156">
                  <c:v>700</c:v>
                </c:pt>
                <c:pt idx="157">
                  <c:v>700</c:v>
                </c:pt>
                <c:pt idx="158">
                  <c:v>700</c:v>
                </c:pt>
                <c:pt idx="159">
                  <c:v>700</c:v>
                </c:pt>
                <c:pt idx="160">
                  <c:v>700</c:v>
                </c:pt>
                <c:pt idx="161">
                  <c:v>700</c:v>
                </c:pt>
                <c:pt idx="162">
                  <c:v>700</c:v>
                </c:pt>
                <c:pt idx="163">
                  <c:v>700</c:v>
                </c:pt>
                <c:pt idx="164">
                  <c:v>700</c:v>
                </c:pt>
                <c:pt idx="165">
                  <c:v>700</c:v>
                </c:pt>
                <c:pt idx="166">
                  <c:v>700</c:v>
                </c:pt>
                <c:pt idx="167">
                  <c:v>700</c:v>
                </c:pt>
                <c:pt idx="168">
                  <c:v>700</c:v>
                </c:pt>
                <c:pt idx="169">
                  <c:v>700</c:v>
                </c:pt>
                <c:pt idx="170">
                  <c:v>700</c:v>
                </c:pt>
                <c:pt idx="171">
                  <c:v>700</c:v>
                </c:pt>
                <c:pt idx="172">
                  <c:v>700</c:v>
                </c:pt>
                <c:pt idx="173">
                  <c:v>700</c:v>
                </c:pt>
                <c:pt idx="174">
                  <c:v>700</c:v>
                </c:pt>
                <c:pt idx="175">
                  <c:v>700</c:v>
                </c:pt>
                <c:pt idx="176">
                  <c:v>700</c:v>
                </c:pt>
                <c:pt idx="177">
                  <c:v>700</c:v>
                </c:pt>
                <c:pt idx="178">
                  <c:v>700</c:v>
                </c:pt>
                <c:pt idx="179">
                  <c:v>700</c:v>
                </c:pt>
                <c:pt idx="180">
                  <c:v>700</c:v>
                </c:pt>
                <c:pt idx="181">
                  <c:v>700</c:v>
                </c:pt>
                <c:pt idx="182">
                  <c:v>700</c:v>
                </c:pt>
                <c:pt idx="183">
                  <c:v>700</c:v>
                </c:pt>
                <c:pt idx="184">
                  <c:v>700</c:v>
                </c:pt>
                <c:pt idx="185">
                  <c:v>700</c:v>
                </c:pt>
                <c:pt idx="186">
                  <c:v>700</c:v>
                </c:pt>
                <c:pt idx="187">
                  <c:v>700</c:v>
                </c:pt>
                <c:pt idx="188">
                  <c:v>700</c:v>
                </c:pt>
                <c:pt idx="189">
                  <c:v>700</c:v>
                </c:pt>
                <c:pt idx="190">
                  <c:v>700</c:v>
                </c:pt>
                <c:pt idx="191">
                  <c:v>700</c:v>
                </c:pt>
                <c:pt idx="192">
                  <c:v>700</c:v>
                </c:pt>
                <c:pt idx="193">
                  <c:v>700</c:v>
                </c:pt>
                <c:pt idx="194">
                  <c:v>700</c:v>
                </c:pt>
                <c:pt idx="195">
                  <c:v>700</c:v>
                </c:pt>
                <c:pt idx="196">
                  <c:v>700</c:v>
                </c:pt>
                <c:pt idx="197">
                  <c:v>700</c:v>
                </c:pt>
                <c:pt idx="198">
                  <c:v>700</c:v>
                </c:pt>
                <c:pt idx="199">
                  <c:v>700</c:v>
                </c:pt>
                <c:pt idx="200">
                  <c:v>700</c:v>
                </c:pt>
                <c:pt idx="201">
                  <c:v>700</c:v>
                </c:pt>
                <c:pt idx="202">
                  <c:v>700</c:v>
                </c:pt>
                <c:pt idx="203">
                  <c:v>700</c:v>
                </c:pt>
              </c:numCache>
            </c:numRef>
          </c:xVal>
          <c:yVal>
            <c:numRef>
              <c:f>v1_vs_Z!$N$3:$N$409</c:f>
              <c:numCache>
                <c:formatCode>General</c:formatCode>
                <c:ptCount val="407"/>
                <c:pt idx="0">
                  <c:v>0.51791276866270541</c:v>
                </c:pt>
                <c:pt idx="1">
                  <c:v>0.49385512648648883</c:v>
                </c:pt>
                <c:pt idx="2">
                  <c:v>0.56593582587000535</c:v>
                </c:pt>
                <c:pt idx="3">
                  <c:v>0.53994604352275677</c:v>
                </c:pt>
                <c:pt idx="4">
                  <c:v>0.50384491898201356</c:v>
                </c:pt>
                <c:pt idx="5">
                  <c:v>0.5599847674730013</c:v>
                </c:pt>
                <c:pt idx="6">
                  <c:v>0.4686091184084073</c:v>
                </c:pt>
                <c:pt idx="7">
                  <c:v>0.47928262023855245</c:v>
                </c:pt>
                <c:pt idx="8">
                  <c:v>0.48590161552333455</c:v>
                </c:pt>
                <c:pt idx="9">
                  <c:v>0.50911482990954038</c:v>
                </c:pt>
                <c:pt idx="10">
                  <c:v>0.55590775972656736</c:v>
                </c:pt>
                <c:pt idx="11">
                  <c:v>0.5017581409270736</c:v>
                </c:pt>
                <c:pt idx="12">
                  <c:v>0.51829859172634796</c:v>
                </c:pt>
                <c:pt idx="13">
                  <c:v>0.53205957317514108</c:v>
                </c:pt>
                <c:pt idx="14">
                  <c:v>0.45834341612361112</c:v>
                </c:pt>
                <c:pt idx="15">
                  <c:v>0.48192467484668688</c:v>
                </c:pt>
                <c:pt idx="16">
                  <c:v>0.61765704344108741</c:v>
                </c:pt>
                <c:pt idx="17">
                  <c:v>0.51895029317960806</c:v>
                </c:pt>
                <c:pt idx="18">
                  <c:v>0.51175747096873092</c:v>
                </c:pt>
                <c:pt idx="19">
                  <c:v>0.52871637002991023</c:v>
                </c:pt>
                <c:pt idx="20">
                  <c:v>0.51348228525828454</c:v>
                </c:pt>
                <c:pt idx="21">
                  <c:v>0.5762994654812772</c:v>
                </c:pt>
                <c:pt idx="22">
                  <c:v>0.60655996961875347</c:v>
                </c:pt>
                <c:pt idx="23">
                  <c:v>0.51295139272271228</c:v>
                </c:pt>
                <c:pt idx="24">
                  <c:v>0.54125160703843322</c:v>
                </c:pt>
                <c:pt idx="25">
                  <c:v>0.5219878009950536</c:v>
                </c:pt>
                <c:pt idx="26">
                  <c:v>0.5710303570657228</c:v>
                </c:pt>
                <c:pt idx="27">
                  <c:v>0.57706716078039078</c:v>
                </c:pt>
                <c:pt idx="28">
                  <c:v>0.47947574783128877</c:v>
                </c:pt>
                <c:pt idx="29">
                  <c:v>0.61111990437748775</c:v>
                </c:pt>
                <c:pt idx="30">
                  <c:v>0.50506337908284205</c:v>
                </c:pt>
                <c:pt idx="31">
                  <c:v>0.49053569004197833</c:v>
                </c:pt>
                <c:pt idx="32">
                  <c:v>0.52465121476799126</c:v>
                </c:pt>
                <c:pt idx="33">
                  <c:v>0.5255342248643663</c:v>
                </c:pt>
                <c:pt idx="34">
                  <c:v>0.53939144601815436</c:v>
                </c:pt>
                <c:pt idx="35">
                  <c:v>0.58082149698223917</c:v>
                </c:pt>
                <c:pt idx="36">
                  <c:v>0.52658570074325017</c:v>
                </c:pt>
                <c:pt idx="37">
                  <c:v>0.53959800025350602</c:v>
                </c:pt>
                <c:pt idx="38">
                  <c:v>0.5267628706940749</c:v>
                </c:pt>
                <c:pt idx="39">
                  <c:v>0.525313966193794</c:v>
                </c:pt>
                <c:pt idx="40">
                  <c:v>0.56121236386397688</c:v>
                </c:pt>
                <c:pt idx="41">
                  <c:v>0.51602553829628073</c:v>
                </c:pt>
                <c:pt idx="42">
                  <c:v>0.54697506069373314</c:v>
                </c:pt>
                <c:pt idx="43">
                  <c:v>0.60261772215198861</c:v>
                </c:pt>
                <c:pt idx="44">
                  <c:v>0.46408103720180743</c:v>
                </c:pt>
                <c:pt idx="45">
                  <c:v>0.51195504324316166</c:v>
                </c:pt>
                <c:pt idx="46">
                  <c:v>0.49163871188216496</c:v>
                </c:pt>
                <c:pt idx="47">
                  <c:v>0.5559217728202388</c:v>
                </c:pt>
                <c:pt idx="48">
                  <c:v>0.52832054643245796</c:v>
                </c:pt>
                <c:pt idx="49">
                  <c:v>0.5165567394903039</c:v>
                </c:pt>
                <c:pt idx="50">
                  <c:v>0.51797067298809685</c:v>
                </c:pt>
                <c:pt idx="51">
                  <c:v>0.54750336049831771</c:v>
                </c:pt>
                <c:pt idx="52">
                  <c:v>0.51622064130310419</c:v>
                </c:pt>
                <c:pt idx="53">
                  <c:v>0.50240768177117723</c:v>
                </c:pt>
                <c:pt idx="54">
                  <c:v>0.47321504327632774</c:v>
                </c:pt>
                <c:pt idx="55">
                  <c:v>0.49204984493878251</c:v>
                </c:pt>
                <c:pt idx="56">
                  <c:v>0.55984235246374958</c:v>
                </c:pt>
                <c:pt idx="57">
                  <c:v>0.5086857637969241</c:v>
                </c:pt>
                <c:pt idx="58">
                  <c:v>0.62325703371602181</c:v>
                </c:pt>
                <c:pt idx="59">
                  <c:v>0.51521429128974383</c:v>
                </c:pt>
                <c:pt idx="60">
                  <c:v>0.58226947550716734</c:v>
                </c:pt>
                <c:pt idx="61">
                  <c:v>0.49717490245529472</c:v>
                </c:pt>
                <c:pt idx="62">
                  <c:v>0.51183766043427836</c:v>
                </c:pt>
                <c:pt idx="63">
                  <c:v>0.52788817767441754</c:v>
                </c:pt>
                <c:pt idx="64">
                  <c:v>0.52648044821148854</c:v>
                </c:pt>
                <c:pt idx="65">
                  <c:v>0.48884408740174307</c:v>
                </c:pt>
                <c:pt idx="66">
                  <c:v>0.51554341379595292</c:v>
                </c:pt>
                <c:pt idx="67">
                  <c:v>0.5160149821772595</c:v>
                </c:pt>
                <c:pt idx="68">
                  <c:v>0.6284915106533836</c:v>
                </c:pt>
                <c:pt idx="69">
                  <c:v>0.45579466896518739</c:v>
                </c:pt>
                <c:pt idx="70">
                  <c:v>0.56361625761138601</c:v>
                </c:pt>
                <c:pt idx="71">
                  <c:v>0.47861505374091545</c:v>
                </c:pt>
                <c:pt idx="72">
                  <c:v>0.52960703485586791</c:v>
                </c:pt>
                <c:pt idx="73">
                  <c:v>0.49819403092852282</c:v>
                </c:pt>
                <c:pt idx="74">
                  <c:v>0.51777739106613452</c:v>
                </c:pt>
                <c:pt idx="75">
                  <c:v>0.52323731213604396</c:v>
                </c:pt>
                <c:pt idx="76">
                  <c:v>0.53237730618451207</c:v>
                </c:pt>
                <c:pt idx="77">
                  <c:v>0.57535169884190041</c:v>
                </c:pt>
                <c:pt idx="78">
                  <c:v>0.51599578362161258</c:v>
                </c:pt>
                <c:pt idx="79">
                  <c:v>0.56785679260511435</c:v>
                </c:pt>
                <c:pt idx="80">
                  <c:v>0.52073600578152635</c:v>
                </c:pt>
                <c:pt idx="81">
                  <c:v>0.45783369755777159</c:v>
                </c:pt>
                <c:pt idx="82">
                  <c:v>0.59916296984259731</c:v>
                </c:pt>
                <c:pt idx="83">
                  <c:v>0.55682422839902146</c:v>
                </c:pt>
                <c:pt idx="84">
                  <c:v>0.49740000706354698</c:v>
                </c:pt>
                <c:pt idx="85">
                  <c:v>0.47514273876566659</c:v>
                </c:pt>
                <c:pt idx="86">
                  <c:v>0.48733335861374466</c:v>
                </c:pt>
                <c:pt idx="87">
                  <c:v>0.5160528237033416</c:v>
                </c:pt>
                <c:pt idx="88">
                  <c:v>0.5725011145843284</c:v>
                </c:pt>
                <c:pt idx="89">
                  <c:v>0.53862480015777392</c:v>
                </c:pt>
                <c:pt idx="90">
                  <c:v>0.51852508529762875</c:v>
                </c:pt>
                <c:pt idx="91">
                  <c:v>0.52028647561361507</c:v>
                </c:pt>
                <c:pt idx="92">
                  <c:v>0.53197024741944654</c:v>
                </c:pt>
                <c:pt idx="93">
                  <c:v>0.50686396902209441</c:v>
                </c:pt>
                <c:pt idx="94">
                  <c:v>0.58554539111009896</c:v>
                </c:pt>
                <c:pt idx="95">
                  <c:v>0.56253434800924196</c:v>
                </c:pt>
                <c:pt idx="96">
                  <c:v>0.50228002063587907</c:v>
                </c:pt>
                <c:pt idx="97">
                  <c:v>0.53216223297591514</c:v>
                </c:pt>
                <c:pt idx="98">
                  <c:v>0.47983764986498617</c:v>
                </c:pt>
                <c:pt idx="99">
                  <c:v>0.50665676660399517</c:v>
                </c:pt>
                <c:pt idx="100">
                  <c:v>0.49862315877282931</c:v>
                </c:pt>
                <c:pt idx="101">
                  <c:v>0.55683354988423905</c:v>
                </c:pt>
                <c:pt idx="102">
                  <c:v>0.53210056301742248</c:v>
                </c:pt>
                <c:pt idx="103">
                  <c:v>0.52504963109643121</c:v>
                </c:pt>
                <c:pt idx="104">
                  <c:v>0.49722962759864242</c:v>
                </c:pt>
                <c:pt idx="105">
                  <c:v>0.52507883018588764</c:v>
                </c:pt>
                <c:pt idx="106">
                  <c:v>0.53304474921876865</c:v>
                </c:pt>
                <c:pt idx="107">
                  <c:v>0.50711058712437485</c:v>
                </c:pt>
                <c:pt idx="108">
                  <c:v>0.59119174188436063</c:v>
                </c:pt>
                <c:pt idx="109">
                  <c:v>0.51182963531455461</c:v>
                </c:pt>
                <c:pt idx="110">
                  <c:v>0.5324224937817259</c:v>
                </c:pt>
                <c:pt idx="111">
                  <c:v>0.54070762738454226</c:v>
                </c:pt>
                <c:pt idx="112">
                  <c:v>0.5272100550577592</c:v>
                </c:pt>
                <c:pt idx="113">
                  <c:v>0.58740450269164468</c:v>
                </c:pt>
                <c:pt idx="114">
                  <c:v>0.50061274028157587</c:v>
                </c:pt>
                <c:pt idx="115">
                  <c:v>0.55411081195703571</c:v>
                </c:pt>
                <c:pt idx="116">
                  <c:v>0.48408065412632179</c:v>
                </c:pt>
                <c:pt idx="117">
                  <c:v>0.5139252718670364</c:v>
                </c:pt>
                <c:pt idx="118">
                  <c:v>0.56359755290926061</c:v>
                </c:pt>
                <c:pt idx="119">
                  <c:v>0.58625092259719835</c:v>
                </c:pt>
                <c:pt idx="120">
                  <c:v>0.54707253503253184</c:v>
                </c:pt>
                <c:pt idx="121">
                  <c:v>0.54771880409705576</c:v>
                </c:pt>
                <c:pt idx="122">
                  <c:v>0.52834838742473045</c:v>
                </c:pt>
                <c:pt idx="123">
                  <c:v>0.50475027595023481</c:v>
                </c:pt>
                <c:pt idx="124">
                  <c:v>0.50912254637081322</c:v>
                </c:pt>
                <c:pt idx="125">
                  <c:v>0.49995455700084662</c:v>
                </c:pt>
                <c:pt idx="126">
                  <c:v>0.50712370510853799</c:v>
                </c:pt>
                <c:pt idx="127">
                  <c:v>0.493775492606153</c:v>
                </c:pt>
                <c:pt idx="128">
                  <c:v>0.54100492720446269</c:v>
                </c:pt>
                <c:pt idx="129">
                  <c:v>0.50965998246554478</c:v>
                </c:pt>
                <c:pt idx="130">
                  <c:v>0.50553272512330194</c:v>
                </c:pt>
                <c:pt idx="131">
                  <c:v>0.50265266398366704</c:v>
                </c:pt>
                <c:pt idx="132">
                  <c:v>0.53169307213052563</c:v>
                </c:pt>
                <c:pt idx="133">
                  <c:v>0.50866134891345738</c:v>
                </c:pt>
                <c:pt idx="134">
                  <c:v>0.48243356003470833</c:v>
                </c:pt>
                <c:pt idx="135">
                  <c:v>0.53656228265707584</c:v>
                </c:pt>
                <c:pt idx="136">
                  <c:v>0.49000797668844992</c:v>
                </c:pt>
                <c:pt idx="137">
                  <c:v>0.50660778250783578</c:v>
                </c:pt>
                <c:pt idx="138">
                  <c:v>0.50641283383023838</c:v>
                </c:pt>
                <c:pt idx="139">
                  <c:v>0.56791870949036771</c:v>
                </c:pt>
                <c:pt idx="140">
                  <c:v>0.48132331558677033</c:v>
                </c:pt>
                <c:pt idx="141">
                  <c:v>0.53745374999500584</c:v>
                </c:pt>
                <c:pt idx="142">
                  <c:v>0.47783285149460897</c:v>
                </c:pt>
                <c:pt idx="143">
                  <c:v>0.48786221400354085</c:v>
                </c:pt>
                <c:pt idx="144">
                  <c:v>0.66732389209457554</c:v>
                </c:pt>
                <c:pt idx="145">
                  <c:v>0.52307594549790615</c:v>
                </c:pt>
                <c:pt idx="146">
                  <c:v>0.57406755622271743</c:v>
                </c:pt>
                <c:pt idx="147">
                  <c:v>0.58948442852897442</c:v>
                </c:pt>
                <c:pt idx="148">
                  <c:v>0.54443190025327159</c:v>
                </c:pt>
                <c:pt idx="149">
                  <c:v>0.50584993341330575</c:v>
                </c:pt>
                <c:pt idx="150">
                  <c:v>0.52698380841323922</c:v>
                </c:pt>
                <c:pt idx="151">
                  <c:v>0.56759239577606124</c:v>
                </c:pt>
                <c:pt idx="152">
                  <c:v>0.5027493358104933</c:v>
                </c:pt>
                <c:pt idx="153">
                  <c:v>0.53300795713141969</c:v>
                </c:pt>
                <c:pt idx="154">
                  <c:v>0.59682482034523299</c:v>
                </c:pt>
                <c:pt idx="155">
                  <c:v>0.54683999175561315</c:v>
                </c:pt>
                <c:pt idx="156">
                  <c:v>0.50305885850507004</c:v>
                </c:pt>
                <c:pt idx="157">
                  <c:v>0.51444746023429289</c:v>
                </c:pt>
                <c:pt idx="158">
                  <c:v>0.51898659141343551</c:v>
                </c:pt>
                <c:pt idx="159">
                  <c:v>0.51265072852567628</c:v>
                </c:pt>
                <c:pt idx="160">
                  <c:v>0.530683882459417</c:v>
                </c:pt>
                <c:pt idx="161">
                  <c:v>0.50295002553527768</c:v>
                </c:pt>
                <c:pt idx="162">
                  <c:v>0.50856208435564343</c:v>
                </c:pt>
                <c:pt idx="163">
                  <c:v>0.56596817327566118</c:v>
                </c:pt>
                <c:pt idx="164">
                  <c:v>0.5233484909100633</c:v>
                </c:pt>
                <c:pt idx="165">
                  <c:v>0.53831194395192739</c:v>
                </c:pt>
                <c:pt idx="166">
                  <c:v>0.5242965044762008</c:v>
                </c:pt>
                <c:pt idx="167">
                  <c:v>0.47797977291724408</c:v>
                </c:pt>
                <c:pt idx="168">
                  <c:v>0.53810878495953574</c:v>
                </c:pt>
                <c:pt idx="169">
                  <c:v>0.47224702864257095</c:v>
                </c:pt>
                <c:pt idx="170">
                  <c:v>0.49067078984594281</c:v>
                </c:pt>
                <c:pt idx="171">
                  <c:v>0.53257003252126278</c:v>
                </c:pt>
                <c:pt idx="172">
                  <c:v>0.47663886800893734</c:v>
                </c:pt>
                <c:pt idx="173">
                  <c:v>0.51613989625234502</c:v>
                </c:pt>
                <c:pt idx="174">
                  <c:v>0.51304581134284633</c:v>
                </c:pt>
                <c:pt idx="175">
                  <c:v>0.46510670923419495</c:v>
                </c:pt>
                <c:pt idx="176">
                  <c:v>0.5196511330582535</c:v>
                </c:pt>
                <c:pt idx="177">
                  <c:v>0.51184241377442241</c:v>
                </c:pt>
                <c:pt idx="178">
                  <c:v>0.48719887612668078</c:v>
                </c:pt>
                <c:pt idx="179">
                  <c:v>0.53542604916757086</c:v>
                </c:pt>
                <c:pt idx="180">
                  <c:v>0.50046125071386716</c:v>
                </c:pt>
                <c:pt idx="181">
                  <c:v>0.49611148149436102</c:v>
                </c:pt>
                <c:pt idx="182">
                  <c:v>0.50634137939885115</c:v>
                </c:pt>
                <c:pt idx="183">
                  <c:v>0.51306115166785737</c:v>
                </c:pt>
                <c:pt idx="184">
                  <c:v>0.54677832179712049</c:v>
                </c:pt>
                <c:pt idx="185">
                  <c:v>0.50073672838130867</c:v>
                </c:pt>
                <c:pt idx="186">
                  <c:v>0.53711644803984693</c:v>
                </c:pt>
                <c:pt idx="187">
                  <c:v>0.51183512943498088</c:v>
                </c:pt>
                <c:pt idx="188">
                  <c:v>0.51506595003823452</c:v>
                </c:pt>
                <c:pt idx="189">
                  <c:v>0.52696640007660767</c:v>
                </c:pt>
                <c:pt idx="190">
                  <c:v>0.52899156990474516</c:v>
                </c:pt>
                <c:pt idx="191">
                  <c:v>0.54811351652408469</c:v>
                </c:pt>
                <c:pt idx="192">
                  <c:v>0.50883561747484352</c:v>
                </c:pt>
                <c:pt idx="193">
                  <c:v>0.51789431088734073</c:v>
                </c:pt>
                <c:pt idx="194">
                  <c:v>0.51742703285850122</c:v>
                </c:pt>
                <c:pt idx="195">
                  <c:v>0.54808691016561595</c:v>
                </c:pt>
                <c:pt idx="196">
                  <c:v>0.51379069678243794</c:v>
                </c:pt>
                <c:pt idx="197">
                  <c:v>0.54341406814553728</c:v>
                </c:pt>
                <c:pt idx="198">
                  <c:v>0.58868105231293522</c:v>
                </c:pt>
                <c:pt idx="199">
                  <c:v>0.4970720574594501</c:v>
                </c:pt>
                <c:pt idx="200">
                  <c:v>0.53516535623992878</c:v>
                </c:pt>
                <c:pt idx="201">
                  <c:v>0.50121193893233595</c:v>
                </c:pt>
                <c:pt idx="202">
                  <c:v>0.48925451054392416</c:v>
                </c:pt>
                <c:pt idx="203">
                  <c:v>0.51428069207326343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119-49D9-AC47-1E95D0E4282E}"/>
            </c:ext>
          </c:extLst>
        </c:ser>
        <c:ser>
          <c:idx val="4"/>
          <c:order val="3"/>
          <c:spPr>
            <a:ln w="25400" cap="rnd">
              <a:noFill/>
              <a:round/>
            </a:ln>
            <a:effectLst/>
          </c:spPr>
          <c:xVal>
            <c:numRef>
              <c:f>v1_vs_Z!$D$3:$D$409</c:f>
              <c:numCache>
                <c:formatCode>General</c:formatCode>
                <c:ptCount val="407"/>
                <c:pt idx="0">
                  <c:v>100</c:v>
                </c:pt>
                <c:pt idx="1">
                  <c:v>100</c:v>
                </c:pt>
                <c:pt idx="2">
                  <c:v>100</c:v>
                </c:pt>
                <c:pt idx="3">
                  <c:v>100</c:v>
                </c:pt>
                <c:pt idx="4">
                  <c:v>100</c:v>
                </c:pt>
                <c:pt idx="5">
                  <c:v>100</c:v>
                </c:pt>
                <c:pt idx="6">
                  <c:v>100</c:v>
                </c:pt>
                <c:pt idx="7">
                  <c:v>100</c:v>
                </c:pt>
                <c:pt idx="8">
                  <c:v>100</c:v>
                </c:pt>
                <c:pt idx="9">
                  <c:v>100</c:v>
                </c:pt>
                <c:pt idx="10">
                  <c:v>100</c:v>
                </c:pt>
                <c:pt idx="11">
                  <c:v>100</c:v>
                </c:pt>
                <c:pt idx="12">
                  <c:v>100</c:v>
                </c:pt>
                <c:pt idx="13">
                  <c:v>100</c:v>
                </c:pt>
                <c:pt idx="14">
                  <c:v>100</c:v>
                </c:pt>
                <c:pt idx="15">
                  <c:v>100</c:v>
                </c:pt>
                <c:pt idx="16">
                  <c:v>100</c:v>
                </c:pt>
                <c:pt idx="17">
                  <c:v>100</c:v>
                </c:pt>
                <c:pt idx="18">
                  <c:v>100</c:v>
                </c:pt>
                <c:pt idx="19">
                  <c:v>100</c:v>
                </c:pt>
                <c:pt idx="20">
                  <c:v>100</c:v>
                </c:pt>
                <c:pt idx="21">
                  <c:v>100</c:v>
                </c:pt>
                <c:pt idx="22">
                  <c:v>100</c:v>
                </c:pt>
                <c:pt idx="23">
                  <c:v>100</c:v>
                </c:pt>
                <c:pt idx="24">
                  <c:v>100</c:v>
                </c:pt>
                <c:pt idx="25">
                  <c:v>100</c:v>
                </c:pt>
                <c:pt idx="26">
                  <c:v>100</c:v>
                </c:pt>
                <c:pt idx="27">
                  <c:v>100</c:v>
                </c:pt>
                <c:pt idx="28">
                  <c:v>100</c:v>
                </c:pt>
                <c:pt idx="29">
                  <c:v>100</c:v>
                </c:pt>
                <c:pt idx="30">
                  <c:v>100</c:v>
                </c:pt>
                <c:pt idx="31">
                  <c:v>100</c:v>
                </c:pt>
                <c:pt idx="32">
                  <c:v>100</c:v>
                </c:pt>
                <c:pt idx="33">
                  <c:v>100</c:v>
                </c:pt>
                <c:pt idx="34">
                  <c:v>100</c:v>
                </c:pt>
                <c:pt idx="35">
                  <c:v>100</c:v>
                </c:pt>
                <c:pt idx="36">
                  <c:v>100</c:v>
                </c:pt>
                <c:pt idx="37">
                  <c:v>100</c:v>
                </c:pt>
                <c:pt idx="38">
                  <c:v>100</c:v>
                </c:pt>
                <c:pt idx="39">
                  <c:v>100</c:v>
                </c:pt>
                <c:pt idx="40">
                  <c:v>100</c:v>
                </c:pt>
                <c:pt idx="41">
                  <c:v>100</c:v>
                </c:pt>
                <c:pt idx="42">
                  <c:v>100</c:v>
                </c:pt>
                <c:pt idx="43">
                  <c:v>100</c:v>
                </c:pt>
                <c:pt idx="44">
                  <c:v>100</c:v>
                </c:pt>
                <c:pt idx="45">
                  <c:v>100</c:v>
                </c:pt>
                <c:pt idx="46">
                  <c:v>100</c:v>
                </c:pt>
                <c:pt idx="47">
                  <c:v>100</c:v>
                </c:pt>
                <c:pt idx="48">
                  <c:v>100</c:v>
                </c:pt>
                <c:pt idx="49">
                  <c:v>100</c:v>
                </c:pt>
                <c:pt idx="50">
                  <c:v>100</c:v>
                </c:pt>
                <c:pt idx="51">
                  <c:v>100</c:v>
                </c:pt>
                <c:pt idx="52">
                  <c:v>100</c:v>
                </c:pt>
                <c:pt idx="53">
                  <c:v>100</c:v>
                </c:pt>
                <c:pt idx="54">
                  <c:v>100</c:v>
                </c:pt>
                <c:pt idx="55">
                  <c:v>100</c:v>
                </c:pt>
                <c:pt idx="56">
                  <c:v>100</c:v>
                </c:pt>
                <c:pt idx="57">
                  <c:v>100</c:v>
                </c:pt>
                <c:pt idx="58">
                  <c:v>100</c:v>
                </c:pt>
                <c:pt idx="59">
                  <c:v>100</c:v>
                </c:pt>
                <c:pt idx="60">
                  <c:v>100</c:v>
                </c:pt>
                <c:pt idx="61">
                  <c:v>100</c:v>
                </c:pt>
                <c:pt idx="62">
                  <c:v>100</c:v>
                </c:pt>
                <c:pt idx="63">
                  <c:v>100</c:v>
                </c:pt>
                <c:pt idx="64">
                  <c:v>100</c:v>
                </c:pt>
                <c:pt idx="65">
                  <c:v>100</c:v>
                </c:pt>
                <c:pt idx="66">
                  <c:v>100</c:v>
                </c:pt>
                <c:pt idx="67">
                  <c:v>100</c:v>
                </c:pt>
                <c:pt idx="68">
                  <c:v>100</c:v>
                </c:pt>
                <c:pt idx="69">
                  <c:v>100</c:v>
                </c:pt>
                <c:pt idx="70">
                  <c:v>100</c:v>
                </c:pt>
                <c:pt idx="71">
                  <c:v>100</c:v>
                </c:pt>
                <c:pt idx="72">
                  <c:v>100</c:v>
                </c:pt>
                <c:pt idx="73">
                  <c:v>100</c:v>
                </c:pt>
                <c:pt idx="74">
                  <c:v>100</c:v>
                </c:pt>
                <c:pt idx="75">
                  <c:v>100</c:v>
                </c:pt>
                <c:pt idx="76">
                  <c:v>100</c:v>
                </c:pt>
                <c:pt idx="77">
                  <c:v>100</c:v>
                </c:pt>
                <c:pt idx="78">
                  <c:v>100</c:v>
                </c:pt>
                <c:pt idx="79">
                  <c:v>100</c:v>
                </c:pt>
                <c:pt idx="80">
                  <c:v>100</c:v>
                </c:pt>
                <c:pt idx="81">
                  <c:v>100</c:v>
                </c:pt>
                <c:pt idx="82">
                  <c:v>100</c:v>
                </c:pt>
                <c:pt idx="83">
                  <c:v>100</c:v>
                </c:pt>
                <c:pt idx="84">
                  <c:v>100</c:v>
                </c:pt>
                <c:pt idx="85">
                  <c:v>100</c:v>
                </c:pt>
                <c:pt idx="86">
                  <c:v>100</c:v>
                </c:pt>
                <c:pt idx="87">
                  <c:v>100</c:v>
                </c:pt>
                <c:pt idx="88">
                  <c:v>100</c:v>
                </c:pt>
                <c:pt idx="89">
                  <c:v>100</c:v>
                </c:pt>
                <c:pt idx="90">
                  <c:v>100</c:v>
                </c:pt>
                <c:pt idx="91">
                  <c:v>100</c:v>
                </c:pt>
                <c:pt idx="92">
                  <c:v>100</c:v>
                </c:pt>
                <c:pt idx="93">
                  <c:v>100</c:v>
                </c:pt>
                <c:pt idx="94">
                  <c:v>100</c:v>
                </c:pt>
                <c:pt idx="95">
                  <c:v>100</c:v>
                </c:pt>
                <c:pt idx="96">
                  <c:v>100</c:v>
                </c:pt>
                <c:pt idx="97">
                  <c:v>100</c:v>
                </c:pt>
                <c:pt idx="98">
                  <c:v>100</c:v>
                </c:pt>
                <c:pt idx="99">
                  <c:v>100</c:v>
                </c:pt>
                <c:pt idx="100">
                  <c:v>100</c:v>
                </c:pt>
                <c:pt idx="101">
                  <c:v>100</c:v>
                </c:pt>
                <c:pt idx="102">
                  <c:v>100</c:v>
                </c:pt>
                <c:pt idx="103">
                  <c:v>100</c:v>
                </c:pt>
                <c:pt idx="104">
                  <c:v>100</c:v>
                </c:pt>
                <c:pt idx="105">
                  <c:v>100</c:v>
                </c:pt>
                <c:pt idx="106">
                  <c:v>100</c:v>
                </c:pt>
                <c:pt idx="107">
                  <c:v>100</c:v>
                </c:pt>
                <c:pt idx="108">
                  <c:v>100</c:v>
                </c:pt>
                <c:pt idx="109">
                  <c:v>100</c:v>
                </c:pt>
                <c:pt idx="110">
                  <c:v>100</c:v>
                </c:pt>
                <c:pt idx="111">
                  <c:v>100</c:v>
                </c:pt>
                <c:pt idx="112">
                  <c:v>100</c:v>
                </c:pt>
                <c:pt idx="113">
                  <c:v>100</c:v>
                </c:pt>
                <c:pt idx="114">
                  <c:v>100</c:v>
                </c:pt>
                <c:pt idx="115">
                  <c:v>100</c:v>
                </c:pt>
                <c:pt idx="116">
                  <c:v>100</c:v>
                </c:pt>
                <c:pt idx="117">
                  <c:v>100</c:v>
                </c:pt>
                <c:pt idx="118">
                  <c:v>100</c:v>
                </c:pt>
                <c:pt idx="119">
                  <c:v>100</c:v>
                </c:pt>
                <c:pt idx="120">
                  <c:v>100</c:v>
                </c:pt>
                <c:pt idx="121">
                  <c:v>100</c:v>
                </c:pt>
                <c:pt idx="122">
                  <c:v>100</c:v>
                </c:pt>
                <c:pt idx="123">
                  <c:v>100</c:v>
                </c:pt>
                <c:pt idx="124">
                  <c:v>100</c:v>
                </c:pt>
                <c:pt idx="125">
                  <c:v>100</c:v>
                </c:pt>
                <c:pt idx="126">
                  <c:v>100</c:v>
                </c:pt>
                <c:pt idx="127">
                  <c:v>100</c:v>
                </c:pt>
                <c:pt idx="128">
                  <c:v>100</c:v>
                </c:pt>
                <c:pt idx="129">
                  <c:v>100</c:v>
                </c:pt>
                <c:pt idx="130">
                  <c:v>100</c:v>
                </c:pt>
                <c:pt idx="131">
                  <c:v>100</c:v>
                </c:pt>
                <c:pt idx="132">
                  <c:v>100</c:v>
                </c:pt>
                <c:pt idx="133">
                  <c:v>100</c:v>
                </c:pt>
                <c:pt idx="134">
                  <c:v>100</c:v>
                </c:pt>
                <c:pt idx="135">
                  <c:v>100</c:v>
                </c:pt>
                <c:pt idx="136">
                  <c:v>100</c:v>
                </c:pt>
                <c:pt idx="137">
                  <c:v>100</c:v>
                </c:pt>
                <c:pt idx="138">
                  <c:v>100</c:v>
                </c:pt>
                <c:pt idx="139">
                  <c:v>100</c:v>
                </c:pt>
                <c:pt idx="140">
                  <c:v>100</c:v>
                </c:pt>
                <c:pt idx="141">
                  <c:v>100</c:v>
                </c:pt>
                <c:pt idx="142">
                  <c:v>100</c:v>
                </c:pt>
                <c:pt idx="143">
                  <c:v>100</c:v>
                </c:pt>
                <c:pt idx="144">
                  <c:v>100</c:v>
                </c:pt>
                <c:pt idx="145">
                  <c:v>100</c:v>
                </c:pt>
                <c:pt idx="146">
                  <c:v>100</c:v>
                </c:pt>
                <c:pt idx="147">
                  <c:v>100</c:v>
                </c:pt>
                <c:pt idx="148">
                  <c:v>100</c:v>
                </c:pt>
                <c:pt idx="149">
                  <c:v>100</c:v>
                </c:pt>
                <c:pt idx="150">
                  <c:v>100</c:v>
                </c:pt>
                <c:pt idx="151">
                  <c:v>100</c:v>
                </c:pt>
                <c:pt idx="152">
                  <c:v>100</c:v>
                </c:pt>
                <c:pt idx="153">
                  <c:v>100</c:v>
                </c:pt>
                <c:pt idx="154">
                  <c:v>100</c:v>
                </c:pt>
                <c:pt idx="155">
                  <c:v>100</c:v>
                </c:pt>
                <c:pt idx="156">
                  <c:v>100</c:v>
                </c:pt>
                <c:pt idx="157">
                  <c:v>100</c:v>
                </c:pt>
                <c:pt idx="158">
                  <c:v>100</c:v>
                </c:pt>
                <c:pt idx="159">
                  <c:v>100</c:v>
                </c:pt>
                <c:pt idx="160">
                  <c:v>100</c:v>
                </c:pt>
                <c:pt idx="161">
                  <c:v>100</c:v>
                </c:pt>
                <c:pt idx="162">
                  <c:v>100</c:v>
                </c:pt>
                <c:pt idx="163">
                  <c:v>100</c:v>
                </c:pt>
                <c:pt idx="164">
                  <c:v>100</c:v>
                </c:pt>
                <c:pt idx="165">
                  <c:v>100</c:v>
                </c:pt>
                <c:pt idx="166">
                  <c:v>100</c:v>
                </c:pt>
                <c:pt idx="167">
                  <c:v>100</c:v>
                </c:pt>
                <c:pt idx="168">
                  <c:v>100</c:v>
                </c:pt>
                <c:pt idx="169">
                  <c:v>100</c:v>
                </c:pt>
                <c:pt idx="170">
                  <c:v>100</c:v>
                </c:pt>
                <c:pt idx="171">
                  <c:v>100</c:v>
                </c:pt>
                <c:pt idx="172">
                  <c:v>100</c:v>
                </c:pt>
                <c:pt idx="173">
                  <c:v>100</c:v>
                </c:pt>
                <c:pt idx="174">
                  <c:v>100</c:v>
                </c:pt>
                <c:pt idx="175">
                  <c:v>100</c:v>
                </c:pt>
                <c:pt idx="176">
                  <c:v>100</c:v>
                </c:pt>
                <c:pt idx="177">
                  <c:v>100</c:v>
                </c:pt>
                <c:pt idx="178">
                  <c:v>100</c:v>
                </c:pt>
                <c:pt idx="179">
                  <c:v>100</c:v>
                </c:pt>
                <c:pt idx="180">
                  <c:v>100</c:v>
                </c:pt>
                <c:pt idx="181">
                  <c:v>100</c:v>
                </c:pt>
                <c:pt idx="182">
                  <c:v>100</c:v>
                </c:pt>
                <c:pt idx="183">
                  <c:v>100</c:v>
                </c:pt>
                <c:pt idx="184">
                  <c:v>100</c:v>
                </c:pt>
                <c:pt idx="185">
                  <c:v>100</c:v>
                </c:pt>
                <c:pt idx="186">
                  <c:v>100</c:v>
                </c:pt>
                <c:pt idx="187">
                  <c:v>100</c:v>
                </c:pt>
                <c:pt idx="188">
                  <c:v>100</c:v>
                </c:pt>
                <c:pt idx="189">
                  <c:v>100</c:v>
                </c:pt>
                <c:pt idx="190">
                  <c:v>100</c:v>
                </c:pt>
                <c:pt idx="191">
                  <c:v>100</c:v>
                </c:pt>
                <c:pt idx="192">
                  <c:v>100</c:v>
                </c:pt>
                <c:pt idx="193">
                  <c:v>100</c:v>
                </c:pt>
                <c:pt idx="194">
                  <c:v>100</c:v>
                </c:pt>
                <c:pt idx="195">
                  <c:v>100</c:v>
                </c:pt>
                <c:pt idx="196">
                  <c:v>100</c:v>
                </c:pt>
                <c:pt idx="197">
                  <c:v>100</c:v>
                </c:pt>
                <c:pt idx="198">
                  <c:v>100</c:v>
                </c:pt>
                <c:pt idx="199">
                  <c:v>100</c:v>
                </c:pt>
                <c:pt idx="200">
                  <c:v>100</c:v>
                </c:pt>
                <c:pt idx="201">
                  <c:v>100</c:v>
                </c:pt>
                <c:pt idx="202">
                  <c:v>100</c:v>
                </c:pt>
                <c:pt idx="203">
                  <c:v>100</c:v>
                </c:pt>
                <c:pt idx="204">
                  <c:v>100</c:v>
                </c:pt>
                <c:pt idx="205">
                  <c:v>100</c:v>
                </c:pt>
                <c:pt idx="206">
                  <c:v>100</c:v>
                </c:pt>
                <c:pt idx="207">
                  <c:v>100</c:v>
                </c:pt>
                <c:pt idx="208">
                  <c:v>100</c:v>
                </c:pt>
                <c:pt idx="209">
                  <c:v>100</c:v>
                </c:pt>
                <c:pt idx="210">
                  <c:v>100</c:v>
                </c:pt>
                <c:pt idx="211">
                  <c:v>100</c:v>
                </c:pt>
                <c:pt idx="212">
                  <c:v>100</c:v>
                </c:pt>
                <c:pt idx="213">
                  <c:v>100</c:v>
                </c:pt>
                <c:pt idx="214">
                  <c:v>100</c:v>
                </c:pt>
                <c:pt idx="215">
                  <c:v>100</c:v>
                </c:pt>
                <c:pt idx="216">
                  <c:v>100</c:v>
                </c:pt>
                <c:pt idx="217">
                  <c:v>100</c:v>
                </c:pt>
                <c:pt idx="218">
                  <c:v>100</c:v>
                </c:pt>
                <c:pt idx="219">
                  <c:v>100</c:v>
                </c:pt>
                <c:pt idx="220">
                  <c:v>100</c:v>
                </c:pt>
                <c:pt idx="221">
                  <c:v>100</c:v>
                </c:pt>
                <c:pt idx="222">
                  <c:v>100</c:v>
                </c:pt>
                <c:pt idx="223">
                  <c:v>100</c:v>
                </c:pt>
                <c:pt idx="224">
                  <c:v>100</c:v>
                </c:pt>
                <c:pt idx="225">
                  <c:v>100</c:v>
                </c:pt>
                <c:pt idx="226">
                  <c:v>100</c:v>
                </c:pt>
                <c:pt idx="227">
                  <c:v>100</c:v>
                </c:pt>
                <c:pt idx="228">
                  <c:v>100</c:v>
                </c:pt>
                <c:pt idx="229">
                  <c:v>100</c:v>
                </c:pt>
                <c:pt idx="230">
                  <c:v>100</c:v>
                </c:pt>
                <c:pt idx="231">
                  <c:v>100</c:v>
                </c:pt>
                <c:pt idx="232">
                  <c:v>100</c:v>
                </c:pt>
                <c:pt idx="233">
                  <c:v>100</c:v>
                </c:pt>
                <c:pt idx="234">
                  <c:v>100</c:v>
                </c:pt>
                <c:pt idx="235">
                  <c:v>100</c:v>
                </c:pt>
                <c:pt idx="236">
                  <c:v>100</c:v>
                </c:pt>
                <c:pt idx="237">
                  <c:v>100</c:v>
                </c:pt>
                <c:pt idx="238">
                  <c:v>100</c:v>
                </c:pt>
                <c:pt idx="239">
                  <c:v>100</c:v>
                </c:pt>
                <c:pt idx="240">
                  <c:v>100</c:v>
                </c:pt>
                <c:pt idx="241">
                  <c:v>100</c:v>
                </c:pt>
                <c:pt idx="242">
                  <c:v>100</c:v>
                </c:pt>
                <c:pt idx="243">
                  <c:v>100</c:v>
                </c:pt>
                <c:pt idx="244">
                  <c:v>100</c:v>
                </c:pt>
              </c:numCache>
            </c:numRef>
          </c:xVal>
          <c:yVal>
            <c:numRef>
              <c:f>v1_vs_Z!$E$3:$E$409</c:f>
              <c:numCache>
                <c:formatCode>General</c:formatCode>
                <c:ptCount val="407"/>
                <c:pt idx="0">
                  <c:v>0.55409432959575688</c:v>
                </c:pt>
                <c:pt idx="1">
                  <c:v>0.51182747470539824</c:v>
                </c:pt>
                <c:pt idx="2">
                  <c:v>0.53232273537039043</c:v>
                </c:pt>
                <c:pt idx="3">
                  <c:v>0.53878882125858973</c:v>
                </c:pt>
                <c:pt idx="4">
                  <c:v>0.56404053951801247</c:v>
                </c:pt>
                <c:pt idx="5">
                  <c:v>0.52024449806429085</c:v>
                </c:pt>
                <c:pt idx="6">
                  <c:v>0.53678927008187804</c:v>
                </c:pt>
                <c:pt idx="7">
                  <c:v>0.567332628823772</c:v>
                </c:pt>
                <c:pt idx="8">
                  <c:v>0.58423680274160361</c:v>
                </c:pt>
                <c:pt idx="9">
                  <c:v>0.51166620066479618</c:v>
                </c:pt>
                <c:pt idx="10">
                  <c:v>0.50997194356188302</c:v>
                </c:pt>
                <c:pt idx="11">
                  <c:v>0.53242928426764602</c:v>
                </c:pt>
                <c:pt idx="12">
                  <c:v>0.50161689881993532</c:v>
                </c:pt>
                <c:pt idx="13">
                  <c:v>0.47659843375186761</c:v>
                </c:pt>
                <c:pt idx="14">
                  <c:v>0.54090066237974388</c:v>
                </c:pt>
                <c:pt idx="15">
                  <c:v>0.57095387150158627</c:v>
                </c:pt>
                <c:pt idx="16">
                  <c:v>0.56165825186216733</c:v>
                </c:pt>
                <c:pt idx="17">
                  <c:v>0.53146454141346888</c:v>
                </c:pt>
                <c:pt idx="18">
                  <c:v>0.58330082685505169</c:v>
                </c:pt>
                <c:pt idx="19">
                  <c:v>0.59275596118190299</c:v>
                </c:pt>
                <c:pt idx="20">
                  <c:v>0.58973450360590496</c:v>
                </c:pt>
                <c:pt idx="21">
                  <c:v>0.51413593125978463</c:v>
                </c:pt>
                <c:pt idx="22">
                  <c:v>0.54423991469680311</c:v>
                </c:pt>
                <c:pt idx="23">
                  <c:v>0.50525786477276236</c:v>
                </c:pt>
                <c:pt idx="24">
                  <c:v>0.54112863751158902</c:v>
                </c:pt>
                <c:pt idx="25">
                  <c:v>0.54112382243975476</c:v>
                </c:pt>
                <c:pt idx="26">
                  <c:v>0.53492207164891836</c:v>
                </c:pt>
                <c:pt idx="27">
                  <c:v>0.57397039054236965</c:v>
                </c:pt>
                <c:pt idx="28">
                  <c:v>0.56788981905936209</c:v>
                </c:pt>
                <c:pt idx="29">
                  <c:v>0.55017270051351297</c:v>
                </c:pt>
                <c:pt idx="30">
                  <c:v>0.52619074138946054</c:v>
                </c:pt>
                <c:pt idx="31">
                  <c:v>0.50371833815129308</c:v>
                </c:pt>
                <c:pt idx="32">
                  <c:v>0.52291939393160247</c:v>
                </c:pt>
                <c:pt idx="33">
                  <c:v>0.53662870595571255</c:v>
                </c:pt>
                <c:pt idx="34">
                  <c:v>0.52659378759466413</c:v>
                </c:pt>
                <c:pt idx="35">
                  <c:v>0.52541576175090543</c:v>
                </c:pt>
                <c:pt idx="36">
                  <c:v>0.53948027792032749</c:v>
                </c:pt>
                <c:pt idx="37">
                  <c:v>0.5029424634032309</c:v>
                </c:pt>
                <c:pt idx="38">
                  <c:v>0.50772472484415798</c:v>
                </c:pt>
                <c:pt idx="39">
                  <c:v>0.54196787983962447</c:v>
                </c:pt>
                <c:pt idx="40">
                  <c:v>0.56064887699598809</c:v>
                </c:pt>
                <c:pt idx="41">
                  <c:v>0.61326526580641116</c:v>
                </c:pt>
                <c:pt idx="42">
                  <c:v>0.52025505418331208</c:v>
                </c:pt>
                <c:pt idx="43">
                  <c:v>0.59646233186047948</c:v>
                </c:pt>
                <c:pt idx="44">
                  <c:v>0.56848855472244531</c:v>
                </c:pt>
                <c:pt idx="45">
                  <c:v>0.50819237326313849</c:v>
                </c:pt>
                <c:pt idx="46">
                  <c:v>0.5208255784639817</c:v>
                </c:pt>
                <c:pt idx="47">
                  <c:v>0.50952809270946864</c:v>
                </c:pt>
                <c:pt idx="48">
                  <c:v>0.57412360859740341</c:v>
                </c:pt>
                <c:pt idx="49">
                  <c:v>0.53629232997590637</c:v>
                </c:pt>
                <c:pt idx="50">
                  <c:v>0.53108229878785684</c:v>
                </c:pt>
                <c:pt idx="51">
                  <c:v>0.51982626586330216</c:v>
                </c:pt>
                <c:pt idx="52">
                  <c:v>0.53096445299129791</c:v>
                </c:pt>
                <c:pt idx="53">
                  <c:v>0.50010579964179458</c:v>
                </c:pt>
                <c:pt idx="54">
                  <c:v>0.52053704454406713</c:v>
                </c:pt>
                <c:pt idx="55">
                  <c:v>0.5071364218367157</c:v>
                </c:pt>
                <c:pt idx="56">
                  <c:v>0.52467633956589566</c:v>
                </c:pt>
                <c:pt idx="57">
                  <c:v>0.56722003022087852</c:v>
                </c:pt>
                <c:pt idx="58">
                  <c:v>0.52211768447119822</c:v>
                </c:pt>
                <c:pt idx="59">
                  <c:v>0.60102584705724427</c:v>
                </c:pt>
                <c:pt idx="60">
                  <c:v>0.58758790754317791</c:v>
                </c:pt>
                <c:pt idx="61">
                  <c:v>0.53034417296834091</c:v>
                </c:pt>
                <c:pt idx="62">
                  <c:v>0.56847133158088425</c:v>
                </c:pt>
                <c:pt idx="63">
                  <c:v>0.56917686306798365</c:v>
                </c:pt>
                <c:pt idx="64">
                  <c:v>0.56685408476147481</c:v>
                </c:pt>
                <c:pt idx="65">
                  <c:v>0.56450698416903389</c:v>
                </c:pt>
                <c:pt idx="66">
                  <c:v>0.50386970425562128</c:v>
                </c:pt>
                <c:pt idx="67">
                  <c:v>0.51515490540378805</c:v>
                </c:pt>
                <c:pt idx="68">
                  <c:v>0.65629219213214518</c:v>
                </c:pt>
                <c:pt idx="69">
                  <c:v>0.56786123728680749</c:v>
                </c:pt>
                <c:pt idx="70">
                  <c:v>0.53845868017949194</c:v>
                </c:pt>
                <c:pt idx="71">
                  <c:v>0.54253371251184013</c:v>
                </c:pt>
                <c:pt idx="72">
                  <c:v>0.58569718933625858</c:v>
                </c:pt>
                <c:pt idx="73">
                  <c:v>0.51422676944188939</c:v>
                </c:pt>
                <c:pt idx="74">
                  <c:v>0.5937673114621681</c:v>
                </c:pt>
                <c:pt idx="75">
                  <c:v>0.50986570332307846</c:v>
                </c:pt>
                <c:pt idx="76">
                  <c:v>0.5346743423762147</c:v>
                </c:pt>
                <c:pt idx="77">
                  <c:v>0.53777753271001472</c:v>
                </c:pt>
                <c:pt idx="78">
                  <c:v>0.54363457374287039</c:v>
                </c:pt>
                <c:pt idx="79">
                  <c:v>0.57275205390492157</c:v>
                </c:pt>
                <c:pt idx="80">
                  <c:v>0.55378344880399621</c:v>
                </c:pt>
                <c:pt idx="81">
                  <c:v>0.56119365916185149</c:v>
                </c:pt>
                <c:pt idx="82">
                  <c:v>0.53933199840050827</c:v>
                </c:pt>
                <c:pt idx="83">
                  <c:v>0.49543505649918218</c:v>
                </c:pt>
                <c:pt idx="84">
                  <c:v>0.52195421895559413</c:v>
                </c:pt>
                <c:pt idx="85">
                  <c:v>0.56294751821163547</c:v>
                </c:pt>
                <c:pt idx="86">
                  <c:v>0.5566902088996345</c:v>
                </c:pt>
                <c:pt idx="87">
                  <c:v>0.59011798086532063</c:v>
                </c:pt>
                <c:pt idx="88">
                  <c:v>0.57199726052905631</c:v>
                </c:pt>
                <c:pt idx="89">
                  <c:v>0.56801525785381357</c:v>
                </c:pt>
                <c:pt idx="90">
                  <c:v>0.51614529777523543</c:v>
                </c:pt>
                <c:pt idx="91">
                  <c:v>0.58345904517699032</c:v>
                </c:pt>
                <c:pt idx="92">
                  <c:v>0.58096687511261969</c:v>
                </c:pt>
                <c:pt idx="93">
                  <c:v>0.52990458160254905</c:v>
                </c:pt>
                <c:pt idx="94">
                  <c:v>0.50289400402643747</c:v>
                </c:pt>
                <c:pt idx="95">
                  <c:v>0.53961966807676021</c:v>
                </c:pt>
                <c:pt idx="97">
                  <c:v>0.57696777275919642</c:v>
                </c:pt>
                <c:pt idx="98">
                  <c:v>0.59432394611254658</c:v>
                </c:pt>
                <c:pt idx="99">
                  <c:v>0.5972255207462096</c:v>
                </c:pt>
                <c:pt idx="100">
                  <c:v>0.56266497226566881</c:v>
                </c:pt>
                <c:pt idx="101">
                  <c:v>0.57118567399822273</c:v>
                </c:pt>
                <c:pt idx="102">
                  <c:v>0.59167621218891542</c:v>
                </c:pt>
                <c:pt idx="103">
                  <c:v>0.5420414022826322</c:v>
                </c:pt>
                <c:pt idx="104">
                  <c:v>0.52399463651120681</c:v>
                </c:pt>
                <c:pt idx="105">
                  <c:v>0.53943459646959213</c:v>
                </c:pt>
                <c:pt idx="106">
                  <c:v>0.50956010059082901</c:v>
                </c:pt>
                <c:pt idx="107">
                  <c:v>0.59564463389231781</c:v>
                </c:pt>
                <c:pt idx="108">
                  <c:v>0.54025513409550219</c:v>
                </c:pt>
                <c:pt idx="109">
                  <c:v>0.50127262118378568</c:v>
                </c:pt>
                <c:pt idx="110">
                  <c:v>0.5345389647796438</c:v>
                </c:pt>
                <c:pt idx="111">
                  <c:v>0.53964584231339774</c:v>
                </c:pt>
                <c:pt idx="112">
                  <c:v>0.50689634729359467</c:v>
                </c:pt>
                <c:pt idx="113">
                  <c:v>0.51147276441360778</c:v>
                </c:pt>
                <c:pt idx="114">
                  <c:v>0.50790038236857382</c:v>
                </c:pt>
                <c:pt idx="115">
                  <c:v>0.51335286476981568</c:v>
                </c:pt>
                <c:pt idx="116">
                  <c:v>0.55077069539631396</c:v>
                </c:pt>
                <c:pt idx="117">
                  <c:v>0.49918670737250831</c:v>
                </c:pt>
                <c:pt idx="118">
                  <c:v>0.51842538861798348</c:v>
                </c:pt>
                <c:pt idx="119">
                  <c:v>0.50511625227548296</c:v>
                </c:pt>
                <c:pt idx="120">
                  <c:v>0.57317207632492551</c:v>
                </c:pt>
                <c:pt idx="121">
                  <c:v>0.57802752068456487</c:v>
                </c:pt>
                <c:pt idx="122">
                  <c:v>0.54460283530338782</c:v>
                </c:pt>
                <c:pt idx="123">
                  <c:v>0.56591014548688934</c:v>
                </c:pt>
                <c:pt idx="124">
                  <c:v>0.50949373902388251</c:v>
                </c:pt>
                <c:pt idx="125">
                  <c:v>0.56752652806263626</c:v>
                </c:pt>
                <c:pt idx="126">
                  <c:v>0.53472965397061845</c:v>
                </c:pt>
                <c:pt idx="127">
                  <c:v>0.58684860882154843</c:v>
                </c:pt>
                <c:pt idx="128">
                  <c:v>0.52233306633824605</c:v>
                </c:pt>
                <c:pt idx="129">
                  <c:v>0.55327533526210138</c:v>
                </c:pt>
                <c:pt idx="130">
                  <c:v>0.57472086269992217</c:v>
                </c:pt>
                <c:pt idx="131">
                  <c:v>0.50703607697432418</c:v>
                </c:pt>
                <c:pt idx="132">
                  <c:v>0.57535509408486052</c:v>
                </c:pt>
                <c:pt idx="133">
                  <c:v>0.59422227401881555</c:v>
                </c:pt>
                <c:pt idx="134">
                  <c:v>0.58571879542782257</c:v>
                </c:pt>
                <c:pt idx="135">
                  <c:v>0.59056214037618604</c:v>
                </c:pt>
                <c:pt idx="136">
                  <c:v>0.50576607091219306</c:v>
                </c:pt>
                <c:pt idx="137">
                  <c:v>0.54105758433618867</c:v>
                </c:pt>
                <c:pt idx="138">
                  <c:v>0.54728094121858906</c:v>
                </c:pt>
                <c:pt idx="139">
                  <c:v>0.49040497318801562</c:v>
                </c:pt>
                <c:pt idx="140">
                  <c:v>0.58058105204897714</c:v>
                </c:pt>
                <c:pt idx="141">
                  <c:v>0.65665659429929435</c:v>
                </c:pt>
                <c:pt idx="142">
                  <c:v>0.58665983331296945</c:v>
                </c:pt>
                <c:pt idx="143">
                  <c:v>0.51689262161658855</c:v>
                </c:pt>
                <c:pt idx="144">
                  <c:v>0.5200918355944687</c:v>
                </c:pt>
                <c:pt idx="145">
                  <c:v>0.50805255098487445</c:v>
                </c:pt>
                <c:pt idx="146">
                  <c:v>0.655851798254381</c:v>
                </c:pt>
                <c:pt idx="147">
                  <c:v>0.50210735709843779</c:v>
                </c:pt>
                <c:pt idx="148">
                  <c:v>0.53615547081877102</c:v>
                </c:pt>
                <c:pt idx="149">
                  <c:v>0.52057593550888237</c:v>
                </c:pt>
                <c:pt idx="150">
                  <c:v>0.57329566316867153</c:v>
                </c:pt>
                <c:pt idx="151">
                  <c:v>0.53166442862628083</c:v>
                </c:pt>
                <c:pt idx="152">
                  <c:v>0.58561891355310669</c:v>
                </c:pt>
                <c:pt idx="153">
                  <c:v>0.51614773617699827</c:v>
                </c:pt>
                <c:pt idx="154">
                  <c:v>0.54797005207609983</c:v>
                </c:pt>
                <c:pt idx="155">
                  <c:v>0.51005484922179856</c:v>
                </c:pt>
                <c:pt idx="156">
                  <c:v>0.57114943749608549</c:v>
                </c:pt>
                <c:pt idx="157">
                  <c:v>0.47729461288790498</c:v>
                </c:pt>
                <c:pt idx="158">
                  <c:v>0.54386878377542391</c:v>
                </c:pt>
                <c:pt idx="159">
                  <c:v>0.59684050019453938</c:v>
                </c:pt>
                <c:pt idx="160">
                  <c:v>0.56848836952737469</c:v>
                </c:pt>
                <c:pt idx="161">
                  <c:v>0.53921137467789104</c:v>
                </c:pt>
                <c:pt idx="162">
                  <c:v>0.51030356620154516</c:v>
                </c:pt>
                <c:pt idx="163">
                  <c:v>0.55388221950828864</c:v>
                </c:pt>
                <c:pt idx="164">
                  <c:v>0.53096445299129791</c:v>
                </c:pt>
                <c:pt idx="165">
                  <c:v>0.55832504925074611</c:v>
                </c:pt>
                <c:pt idx="166">
                  <c:v>0.50651166626622113</c:v>
                </c:pt>
                <c:pt idx="167">
                  <c:v>0.50484080547388721</c:v>
                </c:pt>
                <c:pt idx="168">
                  <c:v>0.55462256766865126</c:v>
                </c:pt>
                <c:pt idx="169">
                  <c:v>0.56583989482346131</c:v>
                </c:pt>
                <c:pt idx="170">
                  <c:v>0.53139138936060226</c:v>
                </c:pt>
                <c:pt idx="171">
                  <c:v>0.6571432252130055</c:v>
                </c:pt>
                <c:pt idx="172">
                  <c:v>0.52458689034682071</c:v>
                </c:pt>
                <c:pt idx="173">
                  <c:v>0.57115715395735833</c:v>
                </c:pt>
                <c:pt idx="174">
                  <c:v>0.59961830278938577</c:v>
                </c:pt>
                <c:pt idx="175">
                  <c:v>0.53484725284041679</c:v>
                </c:pt>
                <c:pt idx="176">
                  <c:v>0.50813718513211503</c:v>
                </c:pt>
                <c:pt idx="177">
                  <c:v>0.50583959335520079</c:v>
                </c:pt>
                <c:pt idx="178">
                  <c:v>0.56132718480771693</c:v>
                </c:pt>
                <c:pt idx="179">
                  <c:v>0.56926563323846657</c:v>
                </c:pt>
                <c:pt idx="180">
                  <c:v>0.571468034749119</c:v>
                </c:pt>
                <c:pt idx="181">
                  <c:v>0.50852183529364425</c:v>
                </c:pt>
                <c:pt idx="182">
                  <c:v>0.50929014790965954</c:v>
                </c:pt>
                <c:pt idx="183">
                  <c:v>0.52860056137912725</c:v>
                </c:pt>
                <c:pt idx="184">
                  <c:v>0.50268596823052136</c:v>
                </c:pt>
                <c:pt idx="185">
                  <c:v>0.5100150322816307</c:v>
                </c:pt>
                <c:pt idx="186">
                  <c:v>0.60185175534020019</c:v>
                </c:pt>
                <c:pt idx="187">
                  <c:v>0.54373852990913818</c:v>
                </c:pt>
                <c:pt idx="188">
                  <c:v>0.55763600012492553</c:v>
                </c:pt>
                <c:pt idx="189">
                  <c:v>0.53518949333079036</c:v>
                </c:pt>
                <c:pt idx="190">
                  <c:v>0.51135377658078096</c:v>
                </c:pt>
                <c:pt idx="191">
                  <c:v>0.5419027529064816</c:v>
                </c:pt>
                <c:pt idx="192">
                  <c:v>0.46721484645393818</c:v>
                </c:pt>
                <c:pt idx="193">
                  <c:v>0.54437251436731582</c:v>
                </c:pt>
                <c:pt idx="194">
                  <c:v>0.54310997783969672</c:v>
                </c:pt>
                <c:pt idx="195">
                  <c:v>0.50959997926268708</c:v>
                </c:pt>
                <c:pt idx="196">
                  <c:v>0.51279703263140952</c:v>
                </c:pt>
                <c:pt idx="197">
                  <c:v>0.52336281266218565</c:v>
                </c:pt>
                <c:pt idx="198">
                  <c:v>0.49540542528789439</c:v>
                </c:pt>
                <c:pt idx="199">
                  <c:v>0.49170859215545187</c:v>
                </c:pt>
                <c:pt idx="200">
                  <c:v>0.52636766441352456</c:v>
                </c:pt>
                <c:pt idx="201">
                  <c:v>0.47364423285232443</c:v>
                </c:pt>
                <c:pt idx="202">
                  <c:v>0.50574477347907998</c:v>
                </c:pt>
                <c:pt idx="203">
                  <c:v>0.56601434857991795</c:v>
                </c:pt>
                <c:pt idx="204">
                  <c:v>0.51335286476981568</c:v>
                </c:pt>
                <c:pt idx="205">
                  <c:v>0.50530549077173903</c:v>
                </c:pt>
                <c:pt idx="206">
                  <c:v>0.58542211292480384</c:v>
                </c:pt>
                <c:pt idx="207">
                  <c:v>0.58316699255073534</c:v>
                </c:pt>
                <c:pt idx="208">
                  <c:v>0.52399253763374054</c:v>
                </c:pt>
                <c:pt idx="209">
                  <c:v>0.53409857090187951</c:v>
                </c:pt>
                <c:pt idx="210">
                  <c:v>0.51618332449638804</c:v>
                </c:pt>
                <c:pt idx="211">
                  <c:v>0.5369548962066385</c:v>
                </c:pt>
                <c:pt idx="212">
                  <c:v>0.53471625819384883</c:v>
                </c:pt>
                <c:pt idx="213">
                  <c:v>0.5384666435675256</c:v>
                </c:pt>
                <c:pt idx="214">
                  <c:v>0.64864085779243585</c:v>
                </c:pt>
                <c:pt idx="215">
                  <c:v>0.58408253524783671</c:v>
                </c:pt>
                <c:pt idx="216">
                  <c:v>0.54539405037646105</c:v>
                </c:pt>
                <c:pt idx="217">
                  <c:v>0.53146454141346888</c:v>
                </c:pt>
                <c:pt idx="218">
                  <c:v>0.50946043477702818</c:v>
                </c:pt>
                <c:pt idx="219">
                  <c:v>0.52147882320949623</c:v>
                </c:pt>
                <c:pt idx="220">
                  <c:v>0.60974668292937095</c:v>
                </c:pt>
                <c:pt idx="221">
                  <c:v>0.57535509408486052</c:v>
                </c:pt>
                <c:pt idx="222">
                  <c:v>0.57110326219182872</c:v>
                </c:pt>
                <c:pt idx="223">
                  <c:v>0.50818224926594857</c:v>
                </c:pt>
                <c:pt idx="224">
                  <c:v>0.55745901536917131</c:v>
                </c:pt>
                <c:pt idx="225">
                  <c:v>0.54209597309675384</c:v>
                </c:pt>
                <c:pt idx="226">
                  <c:v>0.54534948009614903</c:v>
                </c:pt>
                <c:pt idx="227">
                  <c:v>0.54463252824636577</c:v>
                </c:pt>
                <c:pt idx="228">
                  <c:v>0.52397982090556294</c:v>
                </c:pt>
                <c:pt idx="229">
                  <c:v>0.54426096520315537</c:v>
                </c:pt>
                <c:pt idx="230">
                  <c:v>0.51606408973680051</c:v>
                </c:pt>
                <c:pt idx="231">
                  <c:v>0.5638208364326518</c:v>
                </c:pt>
                <c:pt idx="232">
                  <c:v>0.56915402234261603</c:v>
                </c:pt>
                <c:pt idx="233">
                  <c:v>0.5655027780633729</c:v>
                </c:pt>
                <c:pt idx="234">
                  <c:v>0.56593557894324464</c:v>
                </c:pt>
                <c:pt idx="235">
                  <c:v>0.53827928788782076</c:v>
                </c:pt>
                <c:pt idx="236">
                  <c:v>0.50210735709843779</c:v>
                </c:pt>
                <c:pt idx="237">
                  <c:v>0.52894576499062951</c:v>
                </c:pt>
                <c:pt idx="238">
                  <c:v>0.53724583766247014</c:v>
                </c:pt>
                <c:pt idx="239">
                  <c:v>0.60654385764761576</c:v>
                </c:pt>
                <c:pt idx="240">
                  <c:v>0.52251344633696029</c:v>
                </c:pt>
                <c:pt idx="241">
                  <c:v>0.50397958666414677</c:v>
                </c:pt>
                <c:pt idx="242">
                  <c:v>0.5776507721793791</c:v>
                </c:pt>
                <c:pt idx="243">
                  <c:v>0.57699758916555477</c:v>
                </c:pt>
                <c:pt idx="244">
                  <c:v>0.53692082031365762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119-49D9-AC47-1E95D0E4282E}"/>
            </c:ext>
          </c:extLst>
        </c:ser>
        <c:ser>
          <c:idx val="5"/>
          <c:order val="4"/>
          <c:spPr>
            <a:ln w="25400" cap="rnd">
              <a:noFill/>
              <a:round/>
            </a:ln>
            <a:effectLst/>
          </c:spPr>
          <c:xVal>
            <c:numRef>
              <c:f>v1_vs_Z!$A$3:$A$409</c:f>
              <c:numCache>
                <c:formatCode>General</c:formatCode>
                <c:ptCount val="407"/>
                <c:pt idx="0">
                  <c:v>50</c:v>
                </c:pt>
                <c:pt idx="1">
                  <c:v>50</c:v>
                </c:pt>
                <c:pt idx="2">
                  <c:v>50</c:v>
                </c:pt>
                <c:pt idx="3">
                  <c:v>50</c:v>
                </c:pt>
                <c:pt idx="4">
                  <c:v>50</c:v>
                </c:pt>
                <c:pt idx="5">
                  <c:v>50</c:v>
                </c:pt>
                <c:pt idx="6">
                  <c:v>50</c:v>
                </c:pt>
                <c:pt idx="7">
                  <c:v>50</c:v>
                </c:pt>
                <c:pt idx="8">
                  <c:v>50</c:v>
                </c:pt>
                <c:pt idx="9">
                  <c:v>50</c:v>
                </c:pt>
                <c:pt idx="10">
                  <c:v>50</c:v>
                </c:pt>
                <c:pt idx="11">
                  <c:v>50</c:v>
                </c:pt>
                <c:pt idx="12">
                  <c:v>50</c:v>
                </c:pt>
                <c:pt idx="13">
                  <c:v>50</c:v>
                </c:pt>
                <c:pt idx="14">
                  <c:v>50</c:v>
                </c:pt>
                <c:pt idx="15">
                  <c:v>50</c:v>
                </c:pt>
                <c:pt idx="16">
                  <c:v>50</c:v>
                </c:pt>
                <c:pt idx="17">
                  <c:v>50</c:v>
                </c:pt>
                <c:pt idx="18">
                  <c:v>50</c:v>
                </c:pt>
                <c:pt idx="19">
                  <c:v>50</c:v>
                </c:pt>
                <c:pt idx="20">
                  <c:v>50</c:v>
                </c:pt>
                <c:pt idx="21">
                  <c:v>50</c:v>
                </c:pt>
                <c:pt idx="22">
                  <c:v>50</c:v>
                </c:pt>
                <c:pt idx="23">
                  <c:v>50</c:v>
                </c:pt>
                <c:pt idx="24">
                  <c:v>50</c:v>
                </c:pt>
                <c:pt idx="25">
                  <c:v>50</c:v>
                </c:pt>
                <c:pt idx="26">
                  <c:v>50</c:v>
                </c:pt>
                <c:pt idx="27">
                  <c:v>50</c:v>
                </c:pt>
                <c:pt idx="28">
                  <c:v>50</c:v>
                </c:pt>
                <c:pt idx="29">
                  <c:v>50</c:v>
                </c:pt>
                <c:pt idx="30">
                  <c:v>50</c:v>
                </c:pt>
                <c:pt idx="31">
                  <c:v>50</c:v>
                </c:pt>
                <c:pt idx="32">
                  <c:v>50</c:v>
                </c:pt>
                <c:pt idx="33">
                  <c:v>50</c:v>
                </c:pt>
                <c:pt idx="34">
                  <c:v>50</c:v>
                </c:pt>
                <c:pt idx="35">
                  <c:v>50</c:v>
                </c:pt>
                <c:pt idx="36">
                  <c:v>50</c:v>
                </c:pt>
                <c:pt idx="37">
                  <c:v>50</c:v>
                </c:pt>
                <c:pt idx="38">
                  <c:v>50</c:v>
                </c:pt>
                <c:pt idx="39">
                  <c:v>50</c:v>
                </c:pt>
                <c:pt idx="40">
                  <c:v>50</c:v>
                </c:pt>
                <c:pt idx="41">
                  <c:v>50</c:v>
                </c:pt>
                <c:pt idx="42">
                  <c:v>50</c:v>
                </c:pt>
                <c:pt idx="43">
                  <c:v>50</c:v>
                </c:pt>
                <c:pt idx="44">
                  <c:v>50</c:v>
                </c:pt>
                <c:pt idx="45">
                  <c:v>50</c:v>
                </c:pt>
                <c:pt idx="46">
                  <c:v>50</c:v>
                </c:pt>
                <c:pt idx="47">
                  <c:v>50</c:v>
                </c:pt>
                <c:pt idx="48">
                  <c:v>50</c:v>
                </c:pt>
                <c:pt idx="49">
                  <c:v>50</c:v>
                </c:pt>
                <c:pt idx="50">
                  <c:v>50</c:v>
                </c:pt>
                <c:pt idx="51">
                  <c:v>50</c:v>
                </c:pt>
                <c:pt idx="52">
                  <c:v>50</c:v>
                </c:pt>
                <c:pt idx="53">
                  <c:v>50</c:v>
                </c:pt>
                <c:pt idx="54">
                  <c:v>50</c:v>
                </c:pt>
                <c:pt idx="55">
                  <c:v>50</c:v>
                </c:pt>
                <c:pt idx="56">
                  <c:v>50</c:v>
                </c:pt>
                <c:pt idx="57">
                  <c:v>50</c:v>
                </c:pt>
                <c:pt idx="58">
                  <c:v>50</c:v>
                </c:pt>
                <c:pt idx="59">
                  <c:v>50</c:v>
                </c:pt>
                <c:pt idx="60">
                  <c:v>50</c:v>
                </c:pt>
                <c:pt idx="61">
                  <c:v>50</c:v>
                </c:pt>
                <c:pt idx="62">
                  <c:v>50</c:v>
                </c:pt>
                <c:pt idx="63">
                  <c:v>50</c:v>
                </c:pt>
                <c:pt idx="64">
                  <c:v>50</c:v>
                </c:pt>
                <c:pt idx="65">
                  <c:v>50</c:v>
                </c:pt>
                <c:pt idx="66">
                  <c:v>50</c:v>
                </c:pt>
                <c:pt idx="67">
                  <c:v>50</c:v>
                </c:pt>
                <c:pt idx="68">
                  <c:v>50</c:v>
                </c:pt>
                <c:pt idx="69">
                  <c:v>50</c:v>
                </c:pt>
                <c:pt idx="70">
                  <c:v>50</c:v>
                </c:pt>
                <c:pt idx="71">
                  <c:v>50</c:v>
                </c:pt>
                <c:pt idx="72">
                  <c:v>50</c:v>
                </c:pt>
                <c:pt idx="73">
                  <c:v>50</c:v>
                </c:pt>
                <c:pt idx="74">
                  <c:v>50</c:v>
                </c:pt>
                <c:pt idx="75">
                  <c:v>50</c:v>
                </c:pt>
                <c:pt idx="76">
                  <c:v>50</c:v>
                </c:pt>
                <c:pt idx="77">
                  <c:v>50</c:v>
                </c:pt>
                <c:pt idx="78">
                  <c:v>50</c:v>
                </c:pt>
                <c:pt idx="79">
                  <c:v>50</c:v>
                </c:pt>
                <c:pt idx="80">
                  <c:v>50</c:v>
                </c:pt>
                <c:pt idx="81">
                  <c:v>50</c:v>
                </c:pt>
                <c:pt idx="82">
                  <c:v>50</c:v>
                </c:pt>
                <c:pt idx="83">
                  <c:v>50</c:v>
                </c:pt>
                <c:pt idx="84">
                  <c:v>50</c:v>
                </c:pt>
                <c:pt idx="85">
                  <c:v>50</c:v>
                </c:pt>
                <c:pt idx="86">
                  <c:v>50</c:v>
                </c:pt>
                <c:pt idx="87">
                  <c:v>50</c:v>
                </c:pt>
                <c:pt idx="88">
                  <c:v>50</c:v>
                </c:pt>
                <c:pt idx="89">
                  <c:v>50</c:v>
                </c:pt>
                <c:pt idx="90">
                  <c:v>50</c:v>
                </c:pt>
                <c:pt idx="91">
                  <c:v>50</c:v>
                </c:pt>
                <c:pt idx="92">
                  <c:v>50</c:v>
                </c:pt>
                <c:pt idx="93">
                  <c:v>50</c:v>
                </c:pt>
                <c:pt idx="94">
                  <c:v>50</c:v>
                </c:pt>
                <c:pt idx="95">
                  <c:v>50</c:v>
                </c:pt>
                <c:pt idx="96">
                  <c:v>50</c:v>
                </c:pt>
                <c:pt idx="97">
                  <c:v>50</c:v>
                </c:pt>
                <c:pt idx="98">
                  <c:v>50</c:v>
                </c:pt>
                <c:pt idx="99">
                  <c:v>50</c:v>
                </c:pt>
                <c:pt idx="100">
                  <c:v>50</c:v>
                </c:pt>
                <c:pt idx="101">
                  <c:v>50</c:v>
                </c:pt>
                <c:pt idx="102">
                  <c:v>50</c:v>
                </c:pt>
                <c:pt idx="103">
                  <c:v>50</c:v>
                </c:pt>
                <c:pt idx="104">
                  <c:v>50</c:v>
                </c:pt>
                <c:pt idx="105">
                  <c:v>50</c:v>
                </c:pt>
                <c:pt idx="106">
                  <c:v>50</c:v>
                </c:pt>
                <c:pt idx="107">
                  <c:v>50</c:v>
                </c:pt>
                <c:pt idx="108">
                  <c:v>50</c:v>
                </c:pt>
                <c:pt idx="109">
                  <c:v>50</c:v>
                </c:pt>
                <c:pt idx="110">
                  <c:v>50</c:v>
                </c:pt>
                <c:pt idx="111">
                  <c:v>50</c:v>
                </c:pt>
                <c:pt idx="112">
                  <c:v>50</c:v>
                </c:pt>
                <c:pt idx="113">
                  <c:v>50</c:v>
                </c:pt>
                <c:pt idx="114">
                  <c:v>50</c:v>
                </c:pt>
                <c:pt idx="115">
                  <c:v>50</c:v>
                </c:pt>
                <c:pt idx="116">
                  <c:v>50</c:v>
                </c:pt>
                <c:pt idx="117">
                  <c:v>50</c:v>
                </c:pt>
                <c:pt idx="118">
                  <c:v>50</c:v>
                </c:pt>
                <c:pt idx="119">
                  <c:v>50</c:v>
                </c:pt>
                <c:pt idx="120">
                  <c:v>50</c:v>
                </c:pt>
                <c:pt idx="121">
                  <c:v>50</c:v>
                </c:pt>
                <c:pt idx="122">
                  <c:v>50</c:v>
                </c:pt>
                <c:pt idx="123">
                  <c:v>50</c:v>
                </c:pt>
                <c:pt idx="124">
                  <c:v>50</c:v>
                </c:pt>
                <c:pt idx="125">
                  <c:v>50</c:v>
                </c:pt>
                <c:pt idx="126">
                  <c:v>50</c:v>
                </c:pt>
                <c:pt idx="127">
                  <c:v>50</c:v>
                </c:pt>
                <c:pt idx="128">
                  <c:v>50</c:v>
                </c:pt>
                <c:pt idx="129">
                  <c:v>50</c:v>
                </c:pt>
                <c:pt idx="130">
                  <c:v>50</c:v>
                </c:pt>
                <c:pt idx="131">
                  <c:v>50</c:v>
                </c:pt>
                <c:pt idx="132">
                  <c:v>50</c:v>
                </c:pt>
                <c:pt idx="133">
                  <c:v>50</c:v>
                </c:pt>
                <c:pt idx="134">
                  <c:v>50</c:v>
                </c:pt>
                <c:pt idx="135">
                  <c:v>50</c:v>
                </c:pt>
                <c:pt idx="136">
                  <c:v>50</c:v>
                </c:pt>
                <c:pt idx="137">
                  <c:v>50</c:v>
                </c:pt>
                <c:pt idx="138">
                  <c:v>50</c:v>
                </c:pt>
                <c:pt idx="139">
                  <c:v>50</c:v>
                </c:pt>
                <c:pt idx="140">
                  <c:v>50</c:v>
                </c:pt>
                <c:pt idx="141">
                  <c:v>50</c:v>
                </c:pt>
                <c:pt idx="142">
                  <c:v>50</c:v>
                </c:pt>
                <c:pt idx="143">
                  <c:v>50</c:v>
                </c:pt>
                <c:pt idx="144">
                  <c:v>50</c:v>
                </c:pt>
                <c:pt idx="145">
                  <c:v>50</c:v>
                </c:pt>
                <c:pt idx="146">
                  <c:v>50</c:v>
                </c:pt>
                <c:pt idx="147">
                  <c:v>50</c:v>
                </c:pt>
                <c:pt idx="148">
                  <c:v>50</c:v>
                </c:pt>
                <c:pt idx="149">
                  <c:v>50</c:v>
                </c:pt>
                <c:pt idx="150">
                  <c:v>50</c:v>
                </c:pt>
                <c:pt idx="151">
                  <c:v>50</c:v>
                </c:pt>
                <c:pt idx="152">
                  <c:v>50</c:v>
                </c:pt>
                <c:pt idx="153">
                  <c:v>50</c:v>
                </c:pt>
                <c:pt idx="154">
                  <c:v>50</c:v>
                </c:pt>
                <c:pt idx="155">
                  <c:v>50</c:v>
                </c:pt>
                <c:pt idx="156">
                  <c:v>50</c:v>
                </c:pt>
                <c:pt idx="157">
                  <c:v>50</c:v>
                </c:pt>
                <c:pt idx="158">
                  <c:v>50</c:v>
                </c:pt>
                <c:pt idx="159">
                  <c:v>50</c:v>
                </c:pt>
                <c:pt idx="160">
                  <c:v>50</c:v>
                </c:pt>
                <c:pt idx="161">
                  <c:v>50</c:v>
                </c:pt>
                <c:pt idx="162">
                  <c:v>50</c:v>
                </c:pt>
                <c:pt idx="163">
                  <c:v>50</c:v>
                </c:pt>
                <c:pt idx="164">
                  <c:v>50</c:v>
                </c:pt>
                <c:pt idx="165">
                  <c:v>50</c:v>
                </c:pt>
                <c:pt idx="166">
                  <c:v>50</c:v>
                </c:pt>
                <c:pt idx="167">
                  <c:v>50</c:v>
                </c:pt>
                <c:pt idx="168">
                  <c:v>50</c:v>
                </c:pt>
                <c:pt idx="169">
                  <c:v>50</c:v>
                </c:pt>
                <c:pt idx="170">
                  <c:v>50</c:v>
                </c:pt>
                <c:pt idx="171">
                  <c:v>50</c:v>
                </c:pt>
                <c:pt idx="172">
                  <c:v>50</c:v>
                </c:pt>
                <c:pt idx="173">
                  <c:v>50</c:v>
                </c:pt>
                <c:pt idx="174">
                  <c:v>50</c:v>
                </c:pt>
                <c:pt idx="175">
                  <c:v>50</c:v>
                </c:pt>
                <c:pt idx="176">
                  <c:v>50</c:v>
                </c:pt>
                <c:pt idx="177">
                  <c:v>50</c:v>
                </c:pt>
                <c:pt idx="178">
                  <c:v>50</c:v>
                </c:pt>
                <c:pt idx="179">
                  <c:v>50</c:v>
                </c:pt>
                <c:pt idx="180">
                  <c:v>50</c:v>
                </c:pt>
                <c:pt idx="181">
                  <c:v>50</c:v>
                </c:pt>
                <c:pt idx="182">
                  <c:v>50</c:v>
                </c:pt>
                <c:pt idx="183">
                  <c:v>50</c:v>
                </c:pt>
                <c:pt idx="184">
                  <c:v>50</c:v>
                </c:pt>
                <c:pt idx="185">
                  <c:v>50</c:v>
                </c:pt>
                <c:pt idx="186">
                  <c:v>50</c:v>
                </c:pt>
                <c:pt idx="187">
                  <c:v>50</c:v>
                </c:pt>
                <c:pt idx="188">
                  <c:v>50</c:v>
                </c:pt>
                <c:pt idx="189">
                  <c:v>50</c:v>
                </c:pt>
                <c:pt idx="190">
                  <c:v>50</c:v>
                </c:pt>
                <c:pt idx="191">
                  <c:v>50</c:v>
                </c:pt>
                <c:pt idx="192">
                  <c:v>50</c:v>
                </c:pt>
                <c:pt idx="193">
                  <c:v>50</c:v>
                </c:pt>
                <c:pt idx="194">
                  <c:v>50</c:v>
                </c:pt>
                <c:pt idx="195">
                  <c:v>50</c:v>
                </c:pt>
                <c:pt idx="196">
                  <c:v>50</c:v>
                </c:pt>
                <c:pt idx="197">
                  <c:v>50</c:v>
                </c:pt>
                <c:pt idx="198">
                  <c:v>50</c:v>
                </c:pt>
                <c:pt idx="199">
                  <c:v>50</c:v>
                </c:pt>
                <c:pt idx="200">
                  <c:v>50</c:v>
                </c:pt>
                <c:pt idx="201">
                  <c:v>50</c:v>
                </c:pt>
                <c:pt idx="202">
                  <c:v>50</c:v>
                </c:pt>
                <c:pt idx="203">
                  <c:v>50</c:v>
                </c:pt>
                <c:pt idx="204">
                  <c:v>50</c:v>
                </c:pt>
                <c:pt idx="205">
                  <c:v>50</c:v>
                </c:pt>
                <c:pt idx="206">
                  <c:v>50</c:v>
                </c:pt>
                <c:pt idx="207">
                  <c:v>50</c:v>
                </c:pt>
                <c:pt idx="208">
                  <c:v>50</c:v>
                </c:pt>
                <c:pt idx="209">
                  <c:v>50</c:v>
                </c:pt>
                <c:pt idx="210">
                  <c:v>50</c:v>
                </c:pt>
                <c:pt idx="211">
                  <c:v>50</c:v>
                </c:pt>
                <c:pt idx="212">
                  <c:v>50</c:v>
                </c:pt>
                <c:pt idx="213">
                  <c:v>50</c:v>
                </c:pt>
                <c:pt idx="214">
                  <c:v>50</c:v>
                </c:pt>
                <c:pt idx="215">
                  <c:v>50</c:v>
                </c:pt>
                <c:pt idx="216">
                  <c:v>50</c:v>
                </c:pt>
                <c:pt idx="217">
                  <c:v>50</c:v>
                </c:pt>
                <c:pt idx="218">
                  <c:v>50</c:v>
                </c:pt>
                <c:pt idx="219">
                  <c:v>50</c:v>
                </c:pt>
                <c:pt idx="220">
                  <c:v>50</c:v>
                </c:pt>
                <c:pt idx="221">
                  <c:v>50</c:v>
                </c:pt>
                <c:pt idx="222">
                  <c:v>50</c:v>
                </c:pt>
                <c:pt idx="223">
                  <c:v>50</c:v>
                </c:pt>
                <c:pt idx="224">
                  <c:v>50</c:v>
                </c:pt>
                <c:pt idx="225">
                  <c:v>50</c:v>
                </c:pt>
                <c:pt idx="226">
                  <c:v>50</c:v>
                </c:pt>
                <c:pt idx="227">
                  <c:v>50</c:v>
                </c:pt>
                <c:pt idx="228">
                  <c:v>50</c:v>
                </c:pt>
                <c:pt idx="229">
                  <c:v>50</c:v>
                </c:pt>
                <c:pt idx="230">
                  <c:v>50</c:v>
                </c:pt>
                <c:pt idx="231">
                  <c:v>50</c:v>
                </c:pt>
                <c:pt idx="232">
                  <c:v>50</c:v>
                </c:pt>
                <c:pt idx="233">
                  <c:v>50</c:v>
                </c:pt>
                <c:pt idx="234">
                  <c:v>50</c:v>
                </c:pt>
                <c:pt idx="235">
                  <c:v>50</c:v>
                </c:pt>
                <c:pt idx="236">
                  <c:v>50</c:v>
                </c:pt>
                <c:pt idx="237">
                  <c:v>50</c:v>
                </c:pt>
                <c:pt idx="238">
                  <c:v>50</c:v>
                </c:pt>
                <c:pt idx="239">
                  <c:v>50</c:v>
                </c:pt>
                <c:pt idx="240">
                  <c:v>50</c:v>
                </c:pt>
                <c:pt idx="241">
                  <c:v>50</c:v>
                </c:pt>
                <c:pt idx="242">
                  <c:v>50</c:v>
                </c:pt>
                <c:pt idx="243">
                  <c:v>50</c:v>
                </c:pt>
                <c:pt idx="244">
                  <c:v>50</c:v>
                </c:pt>
                <c:pt idx="245">
                  <c:v>50</c:v>
                </c:pt>
                <c:pt idx="246">
                  <c:v>50</c:v>
                </c:pt>
                <c:pt idx="247">
                  <c:v>50</c:v>
                </c:pt>
                <c:pt idx="248">
                  <c:v>50</c:v>
                </c:pt>
                <c:pt idx="249">
                  <c:v>50</c:v>
                </c:pt>
                <c:pt idx="250">
                  <c:v>50</c:v>
                </c:pt>
                <c:pt idx="251">
                  <c:v>50</c:v>
                </c:pt>
              </c:numCache>
            </c:numRef>
          </c:xVal>
          <c:yVal>
            <c:numRef>
              <c:f>v1_vs_Z!$B$3:$B$409</c:f>
              <c:numCache>
                <c:formatCode>General</c:formatCode>
                <c:ptCount val="407"/>
                <c:pt idx="0">
                  <c:v>0.65699099486501467</c:v>
                </c:pt>
                <c:pt idx="1">
                  <c:v>0.65941661816736818</c:v>
                </c:pt>
                <c:pt idx="2">
                  <c:v>0.67559427182343812</c:v>
                </c:pt>
                <c:pt idx="3">
                  <c:v>0.72283531197950224</c:v>
                </c:pt>
                <c:pt idx="4">
                  <c:v>0.71837328368139797</c:v>
                </c:pt>
                <c:pt idx="5">
                  <c:v>0.65897042151072671</c:v>
                </c:pt>
                <c:pt idx="6">
                  <c:v>0.7145695621274033</c:v>
                </c:pt>
                <c:pt idx="7">
                  <c:v>0.68210177967575014</c:v>
                </c:pt>
                <c:pt idx="8">
                  <c:v>0.66867334684197188</c:v>
                </c:pt>
                <c:pt idx="9">
                  <c:v>0.71400508755237158</c:v>
                </c:pt>
                <c:pt idx="10">
                  <c:v>0.65968953396966634</c:v>
                </c:pt>
                <c:pt idx="11">
                  <c:v>0.71902714574381432</c:v>
                </c:pt>
                <c:pt idx="12">
                  <c:v>0.71941506768492314</c:v>
                </c:pt>
                <c:pt idx="13">
                  <c:v>0.71856903487096768</c:v>
                </c:pt>
                <c:pt idx="14">
                  <c:v>0.71808265088401724</c:v>
                </c:pt>
                <c:pt idx="16">
                  <c:v>0.68428387146033232</c:v>
                </c:pt>
                <c:pt idx="17">
                  <c:v>0.69423193333329347</c:v>
                </c:pt>
                <c:pt idx="18">
                  <c:v>0.68162039595570445</c:v>
                </c:pt>
                <c:pt idx="19">
                  <c:v>0.66356974108779765</c:v>
                </c:pt>
                <c:pt idx="20">
                  <c:v>0.64749968576771622</c:v>
                </c:pt>
                <c:pt idx="21">
                  <c:v>0.66042605476523764</c:v>
                </c:pt>
                <c:pt idx="22">
                  <c:v>0.68072565683819475</c:v>
                </c:pt>
                <c:pt idx="23">
                  <c:v>0.65668264507255147</c:v>
                </c:pt>
                <c:pt idx="24">
                  <c:v>0.65048626493876094</c:v>
                </c:pt>
                <c:pt idx="25">
                  <c:v>0.64685502172713705</c:v>
                </c:pt>
                <c:pt idx="26">
                  <c:v>0.67761191038537338</c:v>
                </c:pt>
                <c:pt idx="27">
                  <c:v>0.65954366198576442</c:v>
                </c:pt>
                <c:pt idx="28">
                  <c:v>0.70523196493866003</c:v>
                </c:pt>
                <c:pt idx="29">
                  <c:v>0.69638612239391307</c:v>
                </c:pt>
                <c:pt idx="30">
                  <c:v>0.6773760335971849</c:v>
                </c:pt>
                <c:pt idx="31">
                  <c:v>0.67196444844068848</c:v>
                </c:pt>
                <c:pt idx="32">
                  <c:v>0.74550960871041205</c:v>
                </c:pt>
                <c:pt idx="33">
                  <c:v>0.70823780439704176</c:v>
                </c:pt>
                <c:pt idx="34">
                  <c:v>0.67987641397634968</c:v>
                </c:pt>
                <c:pt idx="35">
                  <c:v>0.6765697559917071</c:v>
                </c:pt>
                <c:pt idx="36">
                  <c:v>0.75821954640215239</c:v>
                </c:pt>
                <c:pt idx="38">
                  <c:v>0.70023317959441611</c:v>
                </c:pt>
                <c:pt idx="39">
                  <c:v>0.65640318571109391</c:v>
                </c:pt>
                <c:pt idx="40">
                  <c:v>0.71382532487055916</c:v>
                </c:pt>
                <c:pt idx="41">
                  <c:v>0.61243114720866099</c:v>
                </c:pt>
                <c:pt idx="42">
                  <c:v>0.65089178041157192</c:v>
                </c:pt>
                <c:pt idx="43">
                  <c:v>0.65429338173571572</c:v>
                </c:pt>
                <c:pt idx="44">
                  <c:v>0.70988980615802422</c:v>
                </c:pt>
                <c:pt idx="45">
                  <c:v>0.63659453577016067</c:v>
                </c:pt>
                <c:pt idx="46">
                  <c:v>0.71339616616040824</c:v>
                </c:pt>
                <c:pt idx="47">
                  <c:v>0.70530258599222917</c:v>
                </c:pt>
                <c:pt idx="48">
                  <c:v>0.67674087623689383</c:v>
                </c:pt>
                <c:pt idx="49">
                  <c:v>0.70462477203402185</c:v>
                </c:pt>
                <c:pt idx="50">
                  <c:v>0.69095422751134661</c:v>
                </c:pt>
                <c:pt idx="51">
                  <c:v>0.70249928820933716</c:v>
                </c:pt>
                <c:pt idx="52">
                  <c:v>0.7037162050179111</c:v>
                </c:pt>
                <c:pt idx="53">
                  <c:v>0.69656755183136043</c:v>
                </c:pt>
                <c:pt idx="54">
                  <c:v>0.70299659870544995</c:v>
                </c:pt>
                <c:pt idx="55">
                  <c:v>0.67749715117332354</c:v>
                </c:pt>
                <c:pt idx="56">
                  <c:v>0.68524904643634077</c:v>
                </c:pt>
                <c:pt idx="57">
                  <c:v>0.69402068748948786</c:v>
                </c:pt>
                <c:pt idx="58">
                  <c:v>0.74984323509293604</c:v>
                </c:pt>
                <c:pt idx="59">
                  <c:v>0.70798001285883838</c:v>
                </c:pt>
                <c:pt idx="60">
                  <c:v>0.70740467350633451</c:v>
                </c:pt>
                <c:pt idx="61">
                  <c:v>0.695388600012249</c:v>
                </c:pt>
                <c:pt idx="62">
                  <c:v>0.69738105204458956</c:v>
                </c:pt>
                <c:pt idx="63">
                  <c:v>0.69656168732079304</c:v>
                </c:pt>
                <c:pt idx="64">
                  <c:v>0.62150984168877743</c:v>
                </c:pt>
                <c:pt idx="65">
                  <c:v>0.6919524906732929</c:v>
                </c:pt>
                <c:pt idx="66">
                  <c:v>0.71291046122204982</c:v>
                </c:pt>
                <c:pt idx="67">
                  <c:v>0.70297437529698414</c:v>
                </c:pt>
                <c:pt idx="68">
                  <c:v>0.66849518918410433</c:v>
                </c:pt>
                <c:pt idx="69">
                  <c:v>0.72443157002424952</c:v>
                </c:pt>
                <c:pt idx="70">
                  <c:v>0.69790620353297483</c:v>
                </c:pt>
                <c:pt idx="71">
                  <c:v>0.68896572630717767</c:v>
                </c:pt>
                <c:pt idx="72">
                  <c:v>0.69464553565751841</c:v>
                </c:pt>
                <c:pt idx="73">
                  <c:v>0.70763332768677167</c:v>
                </c:pt>
                <c:pt idx="74">
                  <c:v>0.68085979980096201</c:v>
                </c:pt>
                <c:pt idx="75">
                  <c:v>0.72042722047716068</c:v>
                </c:pt>
                <c:pt idx="76">
                  <c:v>0.70259762679179849</c:v>
                </c:pt>
                <c:pt idx="77">
                  <c:v>0.75063401804417795</c:v>
                </c:pt>
                <c:pt idx="78">
                  <c:v>0.68957649964984646</c:v>
                </c:pt>
                <c:pt idx="80">
                  <c:v>0.71255642997885138</c:v>
                </c:pt>
                <c:pt idx="81">
                  <c:v>0.69432335796645428</c:v>
                </c:pt>
                <c:pt idx="83">
                  <c:v>0.70649320510078517</c:v>
                </c:pt>
                <c:pt idx="84">
                  <c:v>0.69246177711730117</c:v>
                </c:pt>
                <c:pt idx="85">
                  <c:v>0.63903540679998927</c:v>
                </c:pt>
                <c:pt idx="86">
                  <c:v>0.62634127242093574</c:v>
                </c:pt>
                <c:pt idx="87">
                  <c:v>0.76213685426608346</c:v>
                </c:pt>
                <c:pt idx="88">
                  <c:v>0.71098739560947466</c:v>
                </c:pt>
                <c:pt idx="89">
                  <c:v>0.65020946003998126</c:v>
                </c:pt>
                <c:pt idx="90">
                  <c:v>0.68040718304854153</c:v>
                </c:pt>
                <c:pt idx="91">
                  <c:v>0.68358364889858869</c:v>
                </c:pt>
                <c:pt idx="92">
                  <c:v>0.68044360474574939</c:v>
                </c:pt>
                <c:pt idx="93">
                  <c:v>0.70682519813058842</c:v>
                </c:pt>
                <c:pt idx="94">
                  <c:v>0.67299246627730291</c:v>
                </c:pt>
                <c:pt idx="95">
                  <c:v>0.66459720333920047</c:v>
                </c:pt>
                <c:pt idx="96">
                  <c:v>0.69154833329766607</c:v>
                </c:pt>
                <c:pt idx="97">
                  <c:v>0.65643658255548276</c:v>
                </c:pt>
                <c:pt idx="98">
                  <c:v>0.63396902525499521</c:v>
                </c:pt>
                <c:pt idx="99">
                  <c:v>0.63998638348725567</c:v>
                </c:pt>
                <c:pt idx="100">
                  <c:v>0.65814976042143636</c:v>
                </c:pt>
                <c:pt idx="101">
                  <c:v>0.69160086696601164</c:v>
                </c:pt>
                <c:pt idx="102">
                  <c:v>0.6739429491110478</c:v>
                </c:pt>
                <c:pt idx="103">
                  <c:v>0.6521606753032797</c:v>
                </c:pt>
                <c:pt idx="104">
                  <c:v>0.70146213408257563</c:v>
                </c:pt>
                <c:pt idx="105">
                  <c:v>0.63873681061457499</c:v>
                </c:pt>
                <c:pt idx="106">
                  <c:v>0.66980377755259968</c:v>
                </c:pt>
                <c:pt idx="107">
                  <c:v>0.6315527851695496</c:v>
                </c:pt>
                <c:pt idx="108">
                  <c:v>0.61969733753331979</c:v>
                </c:pt>
                <c:pt idx="109">
                  <c:v>0.64170363564476129</c:v>
                </c:pt>
                <c:pt idx="110">
                  <c:v>0.659225126464421</c:v>
                </c:pt>
                <c:pt idx="111">
                  <c:v>0.6995933923573614</c:v>
                </c:pt>
                <c:pt idx="112">
                  <c:v>0.65863219358021508</c:v>
                </c:pt>
                <c:pt idx="113">
                  <c:v>0.75273419187588753</c:v>
                </c:pt>
                <c:pt idx="114">
                  <c:v>0.74814870019741764</c:v>
                </c:pt>
                <c:pt idx="115">
                  <c:v>0.65767516718731089</c:v>
                </c:pt>
                <c:pt idx="116">
                  <c:v>0.70337859440430128</c:v>
                </c:pt>
                <c:pt idx="117">
                  <c:v>0.66582319470623119</c:v>
                </c:pt>
                <c:pt idx="118">
                  <c:v>0.64944756751974486</c:v>
                </c:pt>
                <c:pt idx="119">
                  <c:v>0.67443081465856258</c:v>
                </c:pt>
                <c:pt idx="120">
                  <c:v>0.65658899809854421</c:v>
                </c:pt>
                <c:pt idx="121">
                  <c:v>0.71927740601581547</c:v>
                </c:pt>
                <c:pt idx="122">
                  <c:v>0.65968953396966634</c:v>
                </c:pt>
                <c:pt idx="123">
                  <c:v>0.71838013589900829</c:v>
                </c:pt>
                <c:pt idx="124">
                  <c:v>0.70450279021422058</c:v>
                </c:pt>
                <c:pt idx="125">
                  <c:v>0.64283060938073877</c:v>
                </c:pt>
                <c:pt idx="126">
                  <c:v>0.65548264274708767</c:v>
                </c:pt>
                <c:pt idx="127">
                  <c:v>0.64559001593191079</c:v>
                </c:pt>
                <c:pt idx="128">
                  <c:v>0.67281492593633718</c:v>
                </c:pt>
                <c:pt idx="129">
                  <c:v>0.6363431025960461</c:v>
                </c:pt>
                <c:pt idx="130">
                  <c:v>0.6543433226730736</c:v>
                </c:pt>
                <c:pt idx="131">
                  <c:v>0.70600731496735625</c:v>
                </c:pt>
                <c:pt idx="133">
                  <c:v>0.63804195870987723</c:v>
                </c:pt>
                <c:pt idx="134">
                  <c:v>0.7179210373191186</c:v>
                </c:pt>
                <c:pt idx="135">
                  <c:v>0.65358340556692318</c:v>
                </c:pt>
                <c:pt idx="136">
                  <c:v>0.71909906316287731</c:v>
                </c:pt>
                <c:pt idx="137">
                  <c:v>0.71855094748574411</c:v>
                </c:pt>
                <c:pt idx="138">
                  <c:v>0.71115098458845916</c:v>
                </c:pt>
                <c:pt idx="139">
                  <c:v>0.66161673560548373</c:v>
                </c:pt>
                <c:pt idx="140">
                  <c:v>0.72605270594014049</c:v>
                </c:pt>
                <c:pt idx="141">
                  <c:v>0.72544415493831826</c:v>
                </c:pt>
                <c:pt idx="142">
                  <c:v>0.70697532960111298</c:v>
                </c:pt>
                <c:pt idx="143">
                  <c:v>0.6210360509666244</c:v>
                </c:pt>
                <c:pt idx="144">
                  <c:v>0.70559099644876333</c:v>
                </c:pt>
                <c:pt idx="145">
                  <c:v>0.62093289731232881</c:v>
                </c:pt>
                <c:pt idx="146">
                  <c:v>0.63045118315823723</c:v>
                </c:pt>
                <c:pt idx="147">
                  <c:v>0.65570271622258947</c:v>
                </c:pt>
                <c:pt idx="148">
                  <c:v>0.6516723776339336</c:v>
                </c:pt>
                <c:pt idx="149">
                  <c:v>0.6550296556045262</c:v>
                </c:pt>
                <c:pt idx="150">
                  <c:v>0.65566117079509645</c:v>
                </c:pt>
                <c:pt idx="151">
                  <c:v>0.63786861612384393</c:v>
                </c:pt>
                <c:pt idx="152">
                  <c:v>0.70609540608924704</c:v>
                </c:pt>
                <c:pt idx="153">
                  <c:v>0.70519486419286015</c:v>
                </c:pt>
                <c:pt idx="154">
                  <c:v>0.70820706201533079</c:v>
                </c:pt>
                <c:pt idx="155">
                  <c:v>0.62804154836364112</c:v>
                </c:pt>
                <c:pt idx="156">
                  <c:v>0.67660574556708364</c:v>
                </c:pt>
                <c:pt idx="157">
                  <c:v>0.72710066311268406</c:v>
                </c:pt>
                <c:pt idx="158">
                  <c:v>0.65564987389579299</c:v>
                </c:pt>
                <c:pt idx="160">
                  <c:v>0.70671821711150151</c:v>
                </c:pt>
                <c:pt idx="161">
                  <c:v>0.67403369469561658</c:v>
                </c:pt>
                <c:pt idx="162">
                  <c:v>0.68377174535857566</c:v>
                </c:pt>
                <c:pt idx="163">
                  <c:v>0.65154798827821525</c:v>
                </c:pt>
                <c:pt idx="164">
                  <c:v>0.70864152965083738</c:v>
                </c:pt>
                <c:pt idx="165">
                  <c:v>0.66978420860681176</c:v>
                </c:pt>
                <c:pt idx="166">
                  <c:v>0.62211586169130217</c:v>
                </c:pt>
                <c:pt idx="167">
                  <c:v>0.65350266051616401</c:v>
                </c:pt>
                <c:pt idx="168">
                  <c:v>0.67007447101405126</c:v>
                </c:pt>
                <c:pt idx="169">
                  <c:v>0.68827852913206256</c:v>
                </c:pt>
                <c:pt idx="170">
                  <c:v>0.64847337971696983</c:v>
                </c:pt>
                <c:pt idx="171">
                  <c:v>0.7499868230043012</c:v>
                </c:pt>
                <c:pt idx="172">
                  <c:v>0.68344339449849334</c:v>
                </c:pt>
                <c:pt idx="173">
                  <c:v>0.68093992753481924</c:v>
                </c:pt>
                <c:pt idx="174">
                  <c:v>0.71729180620108512</c:v>
                </c:pt>
                <c:pt idx="175">
                  <c:v>0.69696874608585857</c:v>
                </c:pt>
                <c:pt idx="176">
                  <c:v>0.70757554682476054</c:v>
                </c:pt>
                <c:pt idx="177">
                  <c:v>0.65031514469357421</c:v>
                </c:pt>
                <c:pt idx="178">
                  <c:v>0.63260333507308075</c:v>
                </c:pt>
                <c:pt idx="179">
                  <c:v>0.70163837805804763</c:v>
                </c:pt>
                <c:pt idx="180">
                  <c:v>0.67508726945196673</c:v>
                </c:pt>
                <c:pt idx="181">
                  <c:v>0.70924199380124564</c:v>
                </c:pt>
                <c:pt idx="182">
                  <c:v>0.68597285050373424</c:v>
                </c:pt>
                <c:pt idx="183">
                  <c:v>0.64012145242537566</c:v>
                </c:pt>
                <c:pt idx="184">
                  <c:v>0.635606273142024</c:v>
                </c:pt>
                <c:pt idx="185">
                  <c:v>0.61818571363581309</c:v>
                </c:pt>
                <c:pt idx="186">
                  <c:v>0.68181491251147053</c:v>
                </c:pt>
                <c:pt idx="187">
                  <c:v>0.64465064480239886</c:v>
                </c:pt>
                <c:pt idx="188">
                  <c:v>0.67470156985170449</c:v>
                </c:pt>
                <c:pt idx="189">
                  <c:v>0.64881055820874833</c:v>
                </c:pt>
                <c:pt idx="190">
                  <c:v>0.70310882691820231</c:v>
                </c:pt>
                <c:pt idx="191">
                  <c:v>0.65295973030100607</c:v>
                </c:pt>
                <c:pt idx="192">
                  <c:v>0.70332945597891572</c:v>
                </c:pt>
                <c:pt idx="193">
                  <c:v>0.6552408397166416</c:v>
                </c:pt>
                <c:pt idx="194">
                  <c:v>0.65645590457450997</c:v>
                </c:pt>
                <c:pt idx="195">
                  <c:v>0.68855206225126253</c:v>
                </c:pt>
                <c:pt idx="196">
                  <c:v>0.70606256483006979</c:v>
                </c:pt>
                <c:pt idx="197">
                  <c:v>0.6520723989863183</c:v>
                </c:pt>
                <c:pt idx="198">
                  <c:v>0.62725286428986538</c:v>
                </c:pt>
                <c:pt idx="199">
                  <c:v>0.73994227449958438</c:v>
                </c:pt>
                <c:pt idx="200">
                  <c:v>0.68448178325905851</c:v>
                </c:pt>
                <c:pt idx="201">
                  <c:v>0.65117840064909072</c:v>
                </c:pt>
                <c:pt idx="202">
                  <c:v>0.64074772042228034</c:v>
                </c:pt>
                <c:pt idx="203">
                  <c:v>0.63852019411372352</c:v>
                </c:pt>
                <c:pt idx="204">
                  <c:v>0.65863219358021508</c:v>
                </c:pt>
                <c:pt idx="205">
                  <c:v>0.65362939567610934</c:v>
                </c:pt>
                <c:pt idx="206">
                  <c:v>0.65891424567266033</c:v>
                </c:pt>
                <c:pt idx="207">
                  <c:v>0.7196248319681644</c:v>
                </c:pt>
                <c:pt idx="208">
                  <c:v>0.6768376097954103</c:v>
                </c:pt>
                <c:pt idx="209">
                  <c:v>0.71024562762023791</c:v>
                </c:pt>
                <c:pt idx="210">
                  <c:v>0.65311412125815338</c:v>
                </c:pt>
                <c:pt idx="211">
                  <c:v>0.71738786071100957</c:v>
                </c:pt>
                <c:pt idx="212">
                  <c:v>0.713205970822955</c:v>
                </c:pt>
                <c:pt idx="213">
                  <c:v>0.65412689136729263</c:v>
                </c:pt>
                <c:pt idx="214">
                  <c:v>0.6818864595403924</c:v>
                </c:pt>
                <c:pt idx="215">
                  <c:v>0.71827877246372807</c:v>
                </c:pt>
                <c:pt idx="216">
                  <c:v>0.64720096611892153</c:v>
                </c:pt>
                <c:pt idx="217">
                  <c:v>0.71856903487096768</c:v>
                </c:pt>
                <c:pt idx="218">
                  <c:v>0.6623651706172603</c:v>
                </c:pt>
                <c:pt idx="219">
                  <c:v>0.69982408368357463</c:v>
                </c:pt>
                <c:pt idx="221">
                  <c:v>0.70998789781372462</c:v>
                </c:pt>
                <c:pt idx="222">
                  <c:v>0.66851982012848721</c:v>
                </c:pt>
                <c:pt idx="223">
                  <c:v>0.7035239725346818</c:v>
                </c:pt>
                <c:pt idx="224">
                  <c:v>0.64857233561633287</c:v>
                </c:pt>
                <c:pt idx="225">
                  <c:v>0.66042605476523764</c:v>
                </c:pt>
                <c:pt idx="226">
                  <c:v>0.66361918817163401</c:v>
                </c:pt>
                <c:pt idx="227">
                  <c:v>0.74987681713239551</c:v>
                </c:pt>
                <c:pt idx="228">
                  <c:v>0.65288194837137581</c:v>
                </c:pt>
                <c:pt idx="229">
                  <c:v>0.65068893007763118</c:v>
                </c:pt>
                <c:pt idx="230">
                  <c:v>0.71577635493878711</c:v>
                </c:pt>
                <c:pt idx="231">
                  <c:v>0.6316124797139564</c:v>
                </c:pt>
                <c:pt idx="232">
                  <c:v>0.63338288285670941</c:v>
                </c:pt>
                <c:pt idx="233">
                  <c:v>0.66478134897101582</c:v>
                </c:pt>
                <c:pt idx="234">
                  <c:v>0.63038500678636122</c:v>
                </c:pt>
                <c:pt idx="235">
                  <c:v>0.75309587784866872</c:v>
                </c:pt>
                <c:pt idx="236">
                  <c:v>0.64468651091439499</c:v>
                </c:pt>
                <c:pt idx="237">
                  <c:v>0.67939490679292369</c:v>
                </c:pt>
                <c:pt idx="238">
                  <c:v>0.64276103776590277</c:v>
                </c:pt>
                <c:pt idx="239">
                  <c:v>0.63539150859187798</c:v>
                </c:pt>
                <c:pt idx="240">
                  <c:v>0.7067430949826452</c:v>
                </c:pt>
                <c:pt idx="241">
                  <c:v>0.71093788679394809</c:v>
                </c:pt>
                <c:pt idx="242">
                  <c:v>0.63455559977511244</c:v>
                </c:pt>
                <c:pt idx="243">
                  <c:v>0.63626538239810593</c:v>
                </c:pt>
                <c:pt idx="244">
                  <c:v>0.63535700057706579</c:v>
                </c:pt>
                <c:pt idx="245">
                  <c:v>0.70013397676829237</c:v>
                </c:pt>
                <c:pt idx="246">
                  <c:v>0.67168844605388112</c:v>
                </c:pt>
                <c:pt idx="247">
                  <c:v>0.68463333455845732</c:v>
                </c:pt>
                <c:pt idx="248">
                  <c:v>0.67215254490067555</c:v>
                </c:pt>
                <c:pt idx="249">
                  <c:v>0.68062460206136544</c:v>
                </c:pt>
                <c:pt idx="250">
                  <c:v>0.64896667765322069</c:v>
                </c:pt>
                <c:pt idx="251">
                  <c:v>0.76080523997714988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4119-49D9-AC47-1E95D0E4282E}"/>
            </c:ext>
          </c:extLst>
        </c:ser>
        <c:ser>
          <c:idx val="6"/>
          <c:order val="5"/>
          <c:spPr>
            <a:ln w="25400" cap="rnd">
              <a:noFill/>
              <a:round/>
            </a:ln>
            <a:effectLst/>
          </c:spPr>
          <c:xVal>
            <c:numRef>
              <c:f>v1_vs_Z!$P$3:$P$409</c:f>
              <c:numCache>
                <c:formatCode>General</c:formatCode>
                <c:ptCount val="407"/>
                <c:pt idx="0">
                  <c:v>1000</c:v>
                </c:pt>
                <c:pt idx="1">
                  <c:v>1000</c:v>
                </c:pt>
                <c:pt idx="2">
                  <c:v>1000</c:v>
                </c:pt>
                <c:pt idx="3">
                  <c:v>1000</c:v>
                </c:pt>
                <c:pt idx="4">
                  <c:v>1000</c:v>
                </c:pt>
                <c:pt idx="5">
                  <c:v>1000</c:v>
                </c:pt>
                <c:pt idx="6">
                  <c:v>1000</c:v>
                </c:pt>
                <c:pt idx="7">
                  <c:v>1000</c:v>
                </c:pt>
                <c:pt idx="8">
                  <c:v>1000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1000</c:v>
                </c:pt>
                <c:pt idx="13">
                  <c:v>1000</c:v>
                </c:pt>
                <c:pt idx="14">
                  <c:v>1000</c:v>
                </c:pt>
                <c:pt idx="15">
                  <c:v>1000</c:v>
                </c:pt>
                <c:pt idx="16">
                  <c:v>1000</c:v>
                </c:pt>
                <c:pt idx="17">
                  <c:v>1000</c:v>
                </c:pt>
                <c:pt idx="18">
                  <c:v>1000</c:v>
                </c:pt>
                <c:pt idx="19">
                  <c:v>1000</c:v>
                </c:pt>
                <c:pt idx="20">
                  <c:v>1000</c:v>
                </c:pt>
                <c:pt idx="21">
                  <c:v>1000</c:v>
                </c:pt>
                <c:pt idx="22">
                  <c:v>1000</c:v>
                </c:pt>
                <c:pt idx="23">
                  <c:v>1000</c:v>
                </c:pt>
                <c:pt idx="24">
                  <c:v>1000</c:v>
                </c:pt>
                <c:pt idx="25">
                  <c:v>1000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1000</c:v>
                </c:pt>
                <c:pt idx="30">
                  <c:v>1000</c:v>
                </c:pt>
                <c:pt idx="31">
                  <c:v>1000</c:v>
                </c:pt>
                <c:pt idx="32">
                  <c:v>1000</c:v>
                </c:pt>
                <c:pt idx="33">
                  <c:v>1000</c:v>
                </c:pt>
                <c:pt idx="34">
                  <c:v>1000</c:v>
                </c:pt>
                <c:pt idx="35">
                  <c:v>1000</c:v>
                </c:pt>
                <c:pt idx="36">
                  <c:v>1000</c:v>
                </c:pt>
                <c:pt idx="37">
                  <c:v>1000</c:v>
                </c:pt>
                <c:pt idx="38">
                  <c:v>1000</c:v>
                </c:pt>
                <c:pt idx="39">
                  <c:v>1000</c:v>
                </c:pt>
                <c:pt idx="40">
                  <c:v>1000</c:v>
                </c:pt>
                <c:pt idx="41">
                  <c:v>1000</c:v>
                </c:pt>
                <c:pt idx="42">
                  <c:v>1000</c:v>
                </c:pt>
                <c:pt idx="43">
                  <c:v>1000</c:v>
                </c:pt>
                <c:pt idx="44">
                  <c:v>1000</c:v>
                </c:pt>
                <c:pt idx="45">
                  <c:v>1000</c:v>
                </c:pt>
                <c:pt idx="46">
                  <c:v>1000</c:v>
                </c:pt>
                <c:pt idx="47">
                  <c:v>1000</c:v>
                </c:pt>
                <c:pt idx="48">
                  <c:v>1000</c:v>
                </c:pt>
                <c:pt idx="49">
                  <c:v>1000</c:v>
                </c:pt>
                <c:pt idx="50">
                  <c:v>1000</c:v>
                </c:pt>
                <c:pt idx="51">
                  <c:v>1000</c:v>
                </c:pt>
                <c:pt idx="52">
                  <c:v>1000</c:v>
                </c:pt>
                <c:pt idx="53">
                  <c:v>1000</c:v>
                </c:pt>
                <c:pt idx="54">
                  <c:v>1000</c:v>
                </c:pt>
                <c:pt idx="55">
                  <c:v>1000</c:v>
                </c:pt>
                <c:pt idx="56">
                  <c:v>1000</c:v>
                </c:pt>
                <c:pt idx="57">
                  <c:v>1000</c:v>
                </c:pt>
                <c:pt idx="58">
                  <c:v>1000</c:v>
                </c:pt>
                <c:pt idx="59">
                  <c:v>1000</c:v>
                </c:pt>
                <c:pt idx="60">
                  <c:v>1000</c:v>
                </c:pt>
                <c:pt idx="61">
                  <c:v>1000</c:v>
                </c:pt>
                <c:pt idx="62">
                  <c:v>1000</c:v>
                </c:pt>
                <c:pt idx="63">
                  <c:v>1000</c:v>
                </c:pt>
                <c:pt idx="64">
                  <c:v>1000</c:v>
                </c:pt>
                <c:pt idx="65">
                  <c:v>1000</c:v>
                </c:pt>
                <c:pt idx="66">
                  <c:v>1000</c:v>
                </c:pt>
                <c:pt idx="67">
                  <c:v>1000</c:v>
                </c:pt>
                <c:pt idx="68">
                  <c:v>1000</c:v>
                </c:pt>
                <c:pt idx="69">
                  <c:v>1000</c:v>
                </c:pt>
                <c:pt idx="70">
                  <c:v>1000</c:v>
                </c:pt>
                <c:pt idx="71">
                  <c:v>1000</c:v>
                </c:pt>
                <c:pt idx="72">
                  <c:v>1000</c:v>
                </c:pt>
                <c:pt idx="73">
                  <c:v>1000</c:v>
                </c:pt>
                <c:pt idx="74">
                  <c:v>1000</c:v>
                </c:pt>
                <c:pt idx="75">
                  <c:v>1000</c:v>
                </c:pt>
                <c:pt idx="76">
                  <c:v>1000</c:v>
                </c:pt>
                <c:pt idx="77">
                  <c:v>1000</c:v>
                </c:pt>
                <c:pt idx="78">
                  <c:v>1000</c:v>
                </c:pt>
                <c:pt idx="79">
                  <c:v>1000</c:v>
                </c:pt>
                <c:pt idx="80">
                  <c:v>1000</c:v>
                </c:pt>
                <c:pt idx="81">
                  <c:v>1000</c:v>
                </c:pt>
                <c:pt idx="82">
                  <c:v>1000</c:v>
                </c:pt>
                <c:pt idx="83">
                  <c:v>1000</c:v>
                </c:pt>
                <c:pt idx="84">
                  <c:v>1000</c:v>
                </c:pt>
                <c:pt idx="85">
                  <c:v>1000</c:v>
                </c:pt>
                <c:pt idx="86">
                  <c:v>1000</c:v>
                </c:pt>
                <c:pt idx="87">
                  <c:v>1000</c:v>
                </c:pt>
                <c:pt idx="88">
                  <c:v>1000</c:v>
                </c:pt>
                <c:pt idx="89">
                  <c:v>1000</c:v>
                </c:pt>
                <c:pt idx="90">
                  <c:v>1000</c:v>
                </c:pt>
                <c:pt idx="91">
                  <c:v>1000</c:v>
                </c:pt>
                <c:pt idx="92">
                  <c:v>1000</c:v>
                </c:pt>
                <c:pt idx="93">
                  <c:v>1000</c:v>
                </c:pt>
                <c:pt idx="94">
                  <c:v>1000</c:v>
                </c:pt>
                <c:pt idx="95">
                  <c:v>1000</c:v>
                </c:pt>
                <c:pt idx="96">
                  <c:v>1000</c:v>
                </c:pt>
                <c:pt idx="97">
                  <c:v>1000</c:v>
                </c:pt>
                <c:pt idx="98">
                  <c:v>1000</c:v>
                </c:pt>
                <c:pt idx="99">
                  <c:v>1000</c:v>
                </c:pt>
                <c:pt idx="100">
                  <c:v>1000</c:v>
                </c:pt>
                <c:pt idx="101">
                  <c:v>1000</c:v>
                </c:pt>
                <c:pt idx="102">
                  <c:v>1000</c:v>
                </c:pt>
                <c:pt idx="103">
                  <c:v>1000</c:v>
                </c:pt>
                <c:pt idx="104">
                  <c:v>1000</c:v>
                </c:pt>
                <c:pt idx="105">
                  <c:v>1000</c:v>
                </c:pt>
                <c:pt idx="106">
                  <c:v>1000</c:v>
                </c:pt>
                <c:pt idx="107">
                  <c:v>1000</c:v>
                </c:pt>
                <c:pt idx="108">
                  <c:v>1000</c:v>
                </c:pt>
                <c:pt idx="109">
                  <c:v>1000</c:v>
                </c:pt>
                <c:pt idx="110">
                  <c:v>1000</c:v>
                </c:pt>
                <c:pt idx="111">
                  <c:v>1000</c:v>
                </c:pt>
                <c:pt idx="112">
                  <c:v>1000</c:v>
                </c:pt>
                <c:pt idx="113">
                  <c:v>1000</c:v>
                </c:pt>
                <c:pt idx="114">
                  <c:v>1000</c:v>
                </c:pt>
                <c:pt idx="115">
                  <c:v>1000</c:v>
                </c:pt>
                <c:pt idx="116">
                  <c:v>1000</c:v>
                </c:pt>
                <c:pt idx="117">
                  <c:v>1000</c:v>
                </c:pt>
                <c:pt idx="118">
                  <c:v>1000</c:v>
                </c:pt>
                <c:pt idx="119">
                  <c:v>1000</c:v>
                </c:pt>
                <c:pt idx="120">
                  <c:v>1000</c:v>
                </c:pt>
                <c:pt idx="121">
                  <c:v>1000</c:v>
                </c:pt>
                <c:pt idx="122">
                  <c:v>1000</c:v>
                </c:pt>
                <c:pt idx="123">
                  <c:v>1000</c:v>
                </c:pt>
                <c:pt idx="124">
                  <c:v>1000</c:v>
                </c:pt>
                <c:pt idx="125">
                  <c:v>1000</c:v>
                </c:pt>
                <c:pt idx="126">
                  <c:v>1000</c:v>
                </c:pt>
                <c:pt idx="127">
                  <c:v>1000</c:v>
                </c:pt>
                <c:pt idx="128">
                  <c:v>1000</c:v>
                </c:pt>
                <c:pt idx="129">
                  <c:v>1000</c:v>
                </c:pt>
                <c:pt idx="130">
                  <c:v>1000</c:v>
                </c:pt>
                <c:pt idx="131">
                  <c:v>1000</c:v>
                </c:pt>
                <c:pt idx="132">
                  <c:v>1000</c:v>
                </c:pt>
                <c:pt idx="133">
                  <c:v>1000</c:v>
                </c:pt>
                <c:pt idx="134">
                  <c:v>1000</c:v>
                </c:pt>
                <c:pt idx="135">
                  <c:v>1000</c:v>
                </c:pt>
                <c:pt idx="136">
                  <c:v>1000</c:v>
                </c:pt>
                <c:pt idx="137">
                  <c:v>1000</c:v>
                </c:pt>
                <c:pt idx="138">
                  <c:v>1000</c:v>
                </c:pt>
                <c:pt idx="139">
                  <c:v>1000</c:v>
                </c:pt>
                <c:pt idx="140">
                  <c:v>1000</c:v>
                </c:pt>
                <c:pt idx="141">
                  <c:v>1000</c:v>
                </c:pt>
                <c:pt idx="142">
                  <c:v>1000</c:v>
                </c:pt>
                <c:pt idx="143">
                  <c:v>1000</c:v>
                </c:pt>
                <c:pt idx="144">
                  <c:v>1000</c:v>
                </c:pt>
                <c:pt idx="145">
                  <c:v>1000</c:v>
                </c:pt>
                <c:pt idx="146">
                  <c:v>1000</c:v>
                </c:pt>
                <c:pt idx="147">
                  <c:v>1000</c:v>
                </c:pt>
                <c:pt idx="148">
                  <c:v>1000</c:v>
                </c:pt>
                <c:pt idx="149">
                  <c:v>1000</c:v>
                </c:pt>
                <c:pt idx="150">
                  <c:v>1000</c:v>
                </c:pt>
                <c:pt idx="151">
                  <c:v>1000</c:v>
                </c:pt>
                <c:pt idx="152">
                  <c:v>1000</c:v>
                </c:pt>
                <c:pt idx="153">
                  <c:v>1000</c:v>
                </c:pt>
                <c:pt idx="154">
                  <c:v>1000</c:v>
                </c:pt>
                <c:pt idx="155">
                  <c:v>1000</c:v>
                </c:pt>
                <c:pt idx="156">
                  <c:v>1000</c:v>
                </c:pt>
                <c:pt idx="157">
                  <c:v>1000</c:v>
                </c:pt>
                <c:pt idx="158">
                  <c:v>1000</c:v>
                </c:pt>
                <c:pt idx="159">
                  <c:v>1000</c:v>
                </c:pt>
                <c:pt idx="160">
                  <c:v>1000</c:v>
                </c:pt>
                <c:pt idx="161">
                  <c:v>1000</c:v>
                </c:pt>
                <c:pt idx="162">
                  <c:v>1000</c:v>
                </c:pt>
                <c:pt idx="163">
                  <c:v>1000</c:v>
                </c:pt>
                <c:pt idx="164">
                  <c:v>1000</c:v>
                </c:pt>
                <c:pt idx="165">
                  <c:v>1000</c:v>
                </c:pt>
                <c:pt idx="166">
                  <c:v>1000</c:v>
                </c:pt>
                <c:pt idx="167">
                  <c:v>1000</c:v>
                </c:pt>
                <c:pt idx="168">
                  <c:v>1000</c:v>
                </c:pt>
                <c:pt idx="169">
                  <c:v>1000</c:v>
                </c:pt>
                <c:pt idx="170">
                  <c:v>1000</c:v>
                </c:pt>
                <c:pt idx="171">
                  <c:v>1000</c:v>
                </c:pt>
                <c:pt idx="172">
                  <c:v>1000</c:v>
                </c:pt>
                <c:pt idx="173">
                  <c:v>1000</c:v>
                </c:pt>
                <c:pt idx="174">
                  <c:v>1000</c:v>
                </c:pt>
                <c:pt idx="175">
                  <c:v>1000</c:v>
                </c:pt>
                <c:pt idx="176">
                  <c:v>1000</c:v>
                </c:pt>
                <c:pt idx="177">
                  <c:v>1000</c:v>
                </c:pt>
                <c:pt idx="178">
                  <c:v>1000</c:v>
                </c:pt>
                <c:pt idx="179">
                  <c:v>1000</c:v>
                </c:pt>
                <c:pt idx="180">
                  <c:v>1000</c:v>
                </c:pt>
                <c:pt idx="181">
                  <c:v>1000</c:v>
                </c:pt>
                <c:pt idx="182">
                  <c:v>1000</c:v>
                </c:pt>
                <c:pt idx="183">
                  <c:v>1000</c:v>
                </c:pt>
                <c:pt idx="184">
                  <c:v>1000</c:v>
                </c:pt>
                <c:pt idx="185">
                  <c:v>1000</c:v>
                </c:pt>
                <c:pt idx="186">
                  <c:v>1000</c:v>
                </c:pt>
                <c:pt idx="187">
                  <c:v>1000</c:v>
                </c:pt>
                <c:pt idx="188">
                  <c:v>1000</c:v>
                </c:pt>
                <c:pt idx="189">
                  <c:v>1000</c:v>
                </c:pt>
                <c:pt idx="190">
                  <c:v>1000</c:v>
                </c:pt>
                <c:pt idx="191">
                  <c:v>1000</c:v>
                </c:pt>
                <c:pt idx="192">
                  <c:v>1000</c:v>
                </c:pt>
                <c:pt idx="193">
                  <c:v>1000</c:v>
                </c:pt>
                <c:pt idx="194">
                  <c:v>1000</c:v>
                </c:pt>
                <c:pt idx="195">
                  <c:v>1000</c:v>
                </c:pt>
                <c:pt idx="196">
                  <c:v>1000</c:v>
                </c:pt>
                <c:pt idx="197">
                  <c:v>1000</c:v>
                </c:pt>
                <c:pt idx="198">
                  <c:v>1000</c:v>
                </c:pt>
                <c:pt idx="199">
                  <c:v>1000</c:v>
                </c:pt>
                <c:pt idx="200">
                  <c:v>1000</c:v>
                </c:pt>
                <c:pt idx="201">
                  <c:v>1000</c:v>
                </c:pt>
                <c:pt idx="202">
                  <c:v>1000</c:v>
                </c:pt>
                <c:pt idx="203">
                  <c:v>1000</c:v>
                </c:pt>
                <c:pt idx="204">
                  <c:v>1000</c:v>
                </c:pt>
                <c:pt idx="205">
                  <c:v>1000</c:v>
                </c:pt>
                <c:pt idx="206">
                  <c:v>1000</c:v>
                </c:pt>
                <c:pt idx="207">
                  <c:v>1000</c:v>
                </c:pt>
                <c:pt idx="208">
                  <c:v>1000</c:v>
                </c:pt>
                <c:pt idx="209">
                  <c:v>1000</c:v>
                </c:pt>
                <c:pt idx="210">
                  <c:v>1000</c:v>
                </c:pt>
                <c:pt idx="211">
                  <c:v>1000</c:v>
                </c:pt>
                <c:pt idx="212">
                  <c:v>1000</c:v>
                </c:pt>
                <c:pt idx="213">
                  <c:v>1000</c:v>
                </c:pt>
                <c:pt idx="214">
                  <c:v>1000</c:v>
                </c:pt>
                <c:pt idx="215">
                  <c:v>1000</c:v>
                </c:pt>
                <c:pt idx="216">
                  <c:v>1000</c:v>
                </c:pt>
                <c:pt idx="217">
                  <c:v>1000</c:v>
                </c:pt>
                <c:pt idx="218">
                  <c:v>1000</c:v>
                </c:pt>
                <c:pt idx="219">
                  <c:v>1000</c:v>
                </c:pt>
                <c:pt idx="220">
                  <c:v>1000</c:v>
                </c:pt>
                <c:pt idx="221">
                  <c:v>1000</c:v>
                </c:pt>
                <c:pt idx="222">
                  <c:v>1000</c:v>
                </c:pt>
                <c:pt idx="223">
                  <c:v>1000</c:v>
                </c:pt>
                <c:pt idx="224">
                  <c:v>1000</c:v>
                </c:pt>
                <c:pt idx="225">
                  <c:v>1000</c:v>
                </c:pt>
                <c:pt idx="226">
                  <c:v>1000</c:v>
                </c:pt>
                <c:pt idx="227">
                  <c:v>1000</c:v>
                </c:pt>
                <c:pt idx="228">
                  <c:v>1000</c:v>
                </c:pt>
                <c:pt idx="229">
                  <c:v>1000</c:v>
                </c:pt>
                <c:pt idx="230">
                  <c:v>1000</c:v>
                </c:pt>
                <c:pt idx="231">
                  <c:v>1000</c:v>
                </c:pt>
                <c:pt idx="232">
                  <c:v>1000</c:v>
                </c:pt>
                <c:pt idx="233">
                  <c:v>1000</c:v>
                </c:pt>
                <c:pt idx="234">
                  <c:v>1000</c:v>
                </c:pt>
                <c:pt idx="235">
                  <c:v>1000</c:v>
                </c:pt>
                <c:pt idx="236">
                  <c:v>1000</c:v>
                </c:pt>
                <c:pt idx="237">
                  <c:v>1000</c:v>
                </c:pt>
                <c:pt idx="238">
                  <c:v>1000</c:v>
                </c:pt>
                <c:pt idx="239">
                  <c:v>1000</c:v>
                </c:pt>
              </c:numCache>
            </c:numRef>
          </c:xVal>
          <c:yVal>
            <c:numRef>
              <c:f>v1_vs_Z!$Q$3:$Q$409</c:f>
              <c:numCache>
                <c:formatCode>General</c:formatCode>
                <c:ptCount val="407"/>
                <c:pt idx="0">
                  <c:v>0.50266405348050647</c:v>
                </c:pt>
                <c:pt idx="1">
                  <c:v>0.51269147144119698</c:v>
                </c:pt>
                <c:pt idx="2">
                  <c:v>0.60479740640065371</c:v>
                </c:pt>
                <c:pt idx="3">
                  <c:v>0.4870294843688191</c:v>
                </c:pt>
                <c:pt idx="4">
                  <c:v>0.48735357574227889</c:v>
                </c:pt>
                <c:pt idx="5">
                  <c:v>0.6002333973503674</c:v>
                </c:pt>
                <c:pt idx="6">
                  <c:v>0.49212046599235165</c:v>
                </c:pt>
                <c:pt idx="7">
                  <c:v>0.51288654358217467</c:v>
                </c:pt>
                <c:pt idx="8">
                  <c:v>0.46106785167229392</c:v>
                </c:pt>
                <c:pt idx="9">
                  <c:v>0.52865494699817828</c:v>
                </c:pt>
                <c:pt idx="10">
                  <c:v>0.54266260828094193</c:v>
                </c:pt>
                <c:pt idx="11">
                  <c:v>0.53846497681189065</c:v>
                </c:pt>
                <c:pt idx="12">
                  <c:v>0.49515781947857113</c:v>
                </c:pt>
                <c:pt idx="13">
                  <c:v>0.53003255139629801</c:v>
                </c:pt>
                <c:pt idx="14">
                  <c:v>0.51862058422234159</c:v>
                </c:pt>
                <c:pt idx="15">
                  <c:v>0.46495450975204983</c:v>
                </c:pt>
                <c:pt idx="16">
                  <c:v>0.57286304748387029</c:v>
                </c:pt>
                <c:pt idx="17">
                  <c:v>0.56907475885242131</c:v>
                </c:pt>
                <c:pt idx="18">
                  <c:v>0.58360775681864063</c:v>
                </c:pt>
                <c:pt idx="19">
                  <c:v>0.57364562012031783</c:v>
                </c:pt>
                <c:pt idx="20">
                  <c:v>0.4713081513665805</c:v>
                </c:pt>
                <c:pt idx="21">
                  <c:v>0.59254656728880295</c:v>
                </c:pt>
                <c:pt idx="22">
                  <c:v>0.51541303646628678</c:v>
                </c:pt>
                <c:pt idx="23">
                  <c:v>0.44531651706862641</c:v>
                </c:pt>
                <c:pt idx="24">
                  <c:v>0.50968890376239484</c:v>
                </c:pt>
                <c:pt idx="25">
                  <c:v>0.52297377955065349</c:v>
                </c:pt>
                <c:pt idx="26">
                  <c:v>0.61067994262155478</c:v>
                </c:pt>
                <c:pt idx="27">
                  <c:v>0.54685604199506077</c:v>
                </c:pt>
                <c:pt idx="28">
                  <c:v>0.52756951868969382</c:v>
                </c:pt>
                <c:pt idx="29">
                  <c:v>0.59020002228157364</c:v>
                </c:pt>
                <c:pt idx="30">
                  <c:v>0.61470719462570145</c:v>
                </c:pt>
                <c:pt idx="31">
                  <c:v>0.46937616552477457</c:v>
                </c:pt>
                <c:pt idx="32">
                  <c:v>0.6192410786111785</c:v>
                </c:pt>
                <c:pt idx="33">
                  <c:v>0.48235102476493386</c:v>
                </c:pt>
                <c:pt idx="34">
                  <c:v>0.49491962775200138</c:v>
                </c:pt>
                <c:pt idx="35">
                  <c:v>0.59113217080333424</c:v>
                </c:pt>
                <c:pt idx="36">
                  <c:v>0.53663710146557742</c:v>
                </c:pt>
                <c:pt idx="37">
                  <c:v>0.50876135425155355</c:v>
                </c:pt>
                <c:pt idx="38">
                  <c:v>0.50690644042494026</c:v>
                </c:pt>
                <c:pt idx="39">
                  <c:v>0.50089013163141294</c:v>
                </c:pt>
                <c:pt idx="40">
                  <c:v>0.57120907030880208</c:v>
                </c:pt>
                <c:pt idx="41">
                  <c:v>0.4694748127656867</c:v>
                </c:pt>
                <c:pt idx="42">
                  <c:v>0.56891635533541218</c:v>
                </c:pt>
                <c:pt idx="43">
                  <c:v>0.5987938760669943</c:v>
                </c:pt>
                <c:pt idx="44">
                  <c:v>0.52590350383503992</c:v>
                </c:pt>
                <c:pt idx="45">
                  <c:v>0.49704625361295374</c:v>
                </c:pt>
                <c:pt idx="46">
                  <c:v>0.50984425156074054</c:v>
                </c:pt>
                <c:pt idx="47">
                  <c:v>0.59873356420568569</c:v>
                </c:pt>
                <c:pt idx="48">
                  <c:v>0.56647443486685045</c:v>
                </c:pt>
                <c:pt idx="49">
                  <c:v>0.59203629313775175</c:v>
                </c:pt>
                <c:pt idx="50">
                  <c:v>0.50076475456865166</c:v>
                </c:pt>
                <c:pt idx="51">
                  <c:v>0.5940409680447486</c:v>
                </c:pt>
                <c:pt idx="52">
                  <c:v>0.48050021609571836</c:v>
                </c:pt>
                <c:pt idx="53">
                  <c:v>0.55919126832739141</c:v>
                </c:pt>
                <c:pt idx="54">
                  <c:v>0.49540169052063898</c:v>
                </c:pt>
                <c:pt idx="55">
                  <c:v>0.49845654494102593</c:v>
                </c:pt>
                <c:pt idx="56">
                  <c:v>0.46204364449901369</c:v>
                </c:pt>
                <c:pt idx="57">
                  <c:v>0.47058768081045682</c:v>
                </c:pt>
                <c:pt idx="58">
                  <c:v>0.50013104790307927</c:v>
                </c:pt>
                <c:pt idx="59">
                  <c:v>0.46250218749369165</c:v>
                </c:pt>
                <c:pt idx="60">
                  <c:v>0.64556661962133144</c:v>
                </c:pt>
                <c:pt idx="61">
                  <c:v>0.48460259556681751</c:v>
                </c:pt>
                <c:pt idx="62">
                  <c:v>0.47545124288735585</c:v>
                </c:pt>
                <c:pt idx="63">
                  <c:v>0.51177163839162843</c:v>
                </c:pt>
                <c:pt idx="64">
                  <c:v>0.56966812385845855</c:v>
                </c:pt>
                <c:pt idx="65">
                  <c:v>0.48568104819431135</c:v>
                </c:pt>
                <c:pt idx="66">
                  <c:v>0.50641959345031284</c:v>
                </c:pt>
                <c:pt idx="67">
                  <c:v>0.55937473491061473</c:v>
                </c:pt>
                <c:pt idx="68">
                  <c:v>0.48756744518291789</c:v>
                </c:pt>
                <c:pt idx="69">
                  <c:v>0.56516436493779065</c:v>
                </c:pt>
                <c:pt idx="70">
                  <c:v>0.51540865351628384</c:v>
                </c:pt>
                <c:pt idx="71">
                  <c:v>0.49692828435301434</c:v>
                </c:pt>
                <c:pt idx="72">
                  <c:v>0.52062241947159005</c:v>
                </c:pt>
                <c:pt idx="73">
                  <c:v>0.45443956576813993</c:v>
                </c:pt>
                <c:pt idx="74">
                  <c:v>0.56987048033887788</c:v>
                </c:pt>
                <c:pt idx="75">
                  <c:v>0.65046644906621232</c:v>
                </c:pt>
                <c:pt idx="76">
                  <c:v>0.53390133815174545</c:v>
                </c:pt>
                <c:pt idx="77">
                  <c:v>0.59433987288861378</c:v>
                </c:pt>
                <c:pt idx="78">
                  <c:v>0.49217201195365429</c:v>
                </c:pt>
                <c:pt idx="79">
                  <c:v>0.62795969214245861</c:v>
                </c:pt>
                <c:pt idx="80">
                  <c:v>0.5327626971263234</c:v>
                </c:pt>
                <c:pt idx="81">
                  <c:v>0.55566182067287895</c:v>
                </c:pt>
                <c:pt idx="82">
                  <c:v>0.61067037420957648</c:v>
                </c:pt>
                <c:pt idx="83">
                  <c:v>0.57956155318560787</c:v>
                </c:pt>
                <c:pt idx="84">
                  <c:v>0.52826060496129046</c:v>
                </c:pt>
                <c:pt idx="85">
                  <c:v>0.55774915431303063</c:v>
                </c:pt>
                <c:pt idx="86">
                  <c:v>0.45592341040506429</c:v>
                </c:pt>
                <c:pt idx="87">
                  <c:v>0.4625052740782008</c:v>
                </c:pt>
                <c:pt idx="88">
                  <c:v>0.57031593621523702</c:v>
                </c:pt>
                <c:pt idx="89">
                  <c:v>0.53812465000391274</c:v>
                </c:pt>
                <c:pt idx="90">
                  <c:v>0.49347686555489301</c:v>
                </c:pt>
                <c:pt idx="91">
                  <c:v>0.50869712242791765</c:v>
                </c:pt>
                <c:pt idx="92">
                  <c:v>0.50708660436273811</c:v>
                </c:pt>
                <c:pt idx="93">
                  <c:v>0.56883351140718685</c:v>
                </c:pt>
                <c:pt idx="94">
                  <c:v>0.58448589011149132</c:v>
                </c:pt>
                <c:pt idx="95">
                  <c:v>0.54929425856221148</c:v>
                </c:pt>
                <c:pt idx="96">
                  <c:v>0.46154537716170374</c:v>
                </c:pt>
                <c:pt idx="97">
                  <c:v>0.51007772081301195</c:v>
                </c:pt>
                <c:pt idx="98">
                  <c:v>0.48382283172227264</c:v>
                </c:pt>
                <c:pt idx="99">
                  <c:v>0.53508362348212679</c:v>
                </c:pt>
                <c:pt idx="100">
                  <c:v>0.44723442808507191</c:v>
                </c:pt>
                <c:pt idx="101">
                  <c:v>0.56516590823004531</c:v>
                </c:pt>
                <c:pt idx="102">
                  <c:v>0.51985095853937535</c:v>
                </c:pt>
                <c:pt idx="103">
                  <c:v>0.47662183006244691</c:v>
                </c:pt>
                <c:pt idx="104">
                  <c:v>0.47843257486473506</c:v>
                </c:pt>
                <c:pt idx="105">
                  <c:v>0.47097344214240922</c:v>
                </c:pt>
                <c:pt idx="106">
                  <c:v>0.52935418185287908</c:v>
                </c:pt>
                <c:pt idx="107">
                  <c:v>0.46460174400849952</c:v>
                </c:pt>
                <c:pt idx="108">
                  <c:v>0.52064495153850676</c:v>
                </c:pt>
                <c:pt idx="109">
                  <c:v>0.47652691758879145</c:v>
                </c:pt>
                <c:pt idx="110">
                  <c:v>0.58537161640223434</c:v>
                </c:pt>
                <c:pt idx="111">
                  <c:v>0.50644261937075097</c:v>
                </c:pt>
                <c:pt idx="112">
                  <c:v>0.50242061456026987</c:v>
                </c:pt>
                <c:pt idx="113">
                  <c:v>0.52503784034360623</c:v>
                </c:pt>
                <c:pt idx="114">
                  <c:v>0.54040971024772</c:v>
                </c:pt>
                <c:pt idx="115">
                  <c:v>0.60316676380447454</c:v>
                </c:pt>
                <c:pt idx="116">
                  <c:v>0.47457749254450826</c:v>
                </c:pt>
                <c:pt idx="117">
                  <c:v>0.46301060969403735</c:v>
                </c:pt>
                <c:pt idx="118">
                  <c:v>0.6182237403569657</c:v>
                </c:pt>
                <c:pt idx="119">
                  <c:v>0.56579390471427504</c:v>
                </c:pt>
                <c:pt idx="120">
                  <c:v>0.52346979368127244</c:v>
                </c:pt>
                <c:pt idx="121">
                  <c:v>0.59348396300422901</c:v>
                </c:pt>
                <c:pt idx="122">
                  <c:v>0.51847804574970946</c:v>
                </c:pt>
                <c:pt idx="123">
                  <c:v>0.47666914740297267</c:v>
                </c:pt>
                <c:pt idx="124">
                  <c:v>0.46965503843517481</c:v>
                </c:pt>
                <c:pt idx="125">
                  <c:v>0.4777349141681333</c:v>
                </c:pt>
                <c:pt idx="126">
                  <c:v>0.45355380861155109</c:v>
                </c:pt>
                <c:pt idx="127">
                  <c:v>0.61550841023258429</c:v>
                </c:pt>
                <c:pt idx="128">
                  <c:v>0.56769196899232621</c:v>
                </c:pt>
                <c:pt idx="129">
                  <c:v>0.51321807362430205</c:v>
                </c:pt>
                <c:pt idx="130">
                  <c:v>0.48921379849424795</c:v>
                </c:pt>
                <c:pt idx="131">
                  <c:v>0.58562804984325378</c:v>
                </c:pt>
                <c:pt idx="132">
                  <c:v>0.46505976228381157</c:v>
                </c:pt>
                <c:pt idx="133">
                  <c:v>0.52681873787369038</c:v>
                </c:pt>
                <c:pt idx="134">
                  <c:v>0.55479220635327364</c:v>
                </c:pt>
                <c:pt idx="135">
                  <c:v>0.55570824290389642</c:v>
                </c:pt>
                <c:pt idx="136">
                  <c:v>0.47413648134984221</c:v>
                </c:pt>
                <c:pt idx="137">
                  <c:v>0.47084303394689869</c:v>
                </c:pt>
                <c:pt idx="138">
                  <c:v>0.55589714187585593</c:v>
                </c:pt>
                <c:pt idx="139">
                  <c:v>0.48179960644237652</c:v>
                </c:pt>
                <c:pt idx="140">
                  <c:v>0.47782251143650273</c:v>
                </c:pt>
                <c:pt idx="141">
                  <c:v>0.48942865564192989</c:v>
                </c:pt>
                <c:pt idx="142">
                  <c:v>0.47682109995835703</c:v>
                </c:pt>
                <c:pt idx="143">
                  <c:v>0.46796701623297138</c:v>
                </c:pt>
                <c:pt idx="144">
                  <c:v>0.5442241731158064</c:v>
                </c:pt>
                <c:pt idx="145">
                  <c:v>0.52373079526736543</c:v>
                </c:pt>
                <c:pt idx="146">
                  <c:v>0.46293434019081714</c:v>
                </c:pt>
                <c:pt idx="147">
                  <c:v>0.54069904667960678</c:v>
                </c:pt>
                <c:pt idx="148">
                  <c:v>0.63798541248166973</c:v>
                </c:pt>
                <c:pt idx="149">
                  <c:v>0.46678250856174347</c:v>
                </c:pt>
                <c:pt idx="150">
                  <c:v>0.47459690716107011</c:v>
                </c:pt>
                <c:pt idx="151">
                  <c:v>0.53303616851383329</c:v>
                </c:pt>
                <c:pt idx="152">
                  <c:v>0.46405708530601647</c:v>
                </c:pt>
                <c:pt idx="153">
                  <c:v>0.51841495596234266</c:v>
                </c:pt>
                <c:pt idx="154">
                  <c:v>0.45587084587087301</c:v>
                </c:pt>
                <c:pt idx="155">
                  <c:v>0.53511455105890837</c:v>
                </c:pt>
                <c:pt idx="156">
                  <c:v>0.53569692782409306</c:v>
                </c:pt>
                <c:pt idx="157">
                  <c:v>0.62664449848311377</c:v>
                </c:pt>
                <c:pt idx="158">
                  <c:v>0.557477473144536</c:v>
                </c:pt>
                <c:pt idx="159">
                  <c:v>0.47280424974400681</c:v>
                </c:pt>
                <c:pt idx="160">
                  <c:v>0.50624939918047873</c:v>
                </c:pt>
                <c:pt idx="161">
                  <c:v>0.48340302536318502</c:v>
                </c:pt>
                <c:pt idx="162">
                  <c:v>0.45942390589688098</c:v>
                </c:pt>
                <c:pt idx="163">
                  <c:v>0.5767909731985128</c:v>
                </c:pt>
                <c:pt idx="164">
                  <c:v>0.54862021023710528</c:v>
                </c:pt>
                <c:pt idx="165">
                  <c:v>0.53526579369985627</c:v>
                </c:pt>
                <c:pt idx="166">
                  <c:v>0.56346464458029699</c:v>
                </c:pt>
                <c:pt idx="167">
                  <c:v>0.52050537618700343</c:v>
                </c:pt>
                <c:pt idx="168">
                  <c:v>0.50759592167259215</c:v>
                </c:pt>
                <c:pt idx="169">
                  <c:v>0.43633887736533922</c:v>
                </c:pt>
                <c:pt idx="170">
                  <c:v>0.61910588620967821</c:v>
                </c:pt>
                <c:pt idx="171">
                  <c:v>0.54912992880294487</c:v>
                </c:pt>
                <c:pt idx="172">
                  <c:v>0.48400086591675989</c:v>
                </c:pt>
                <c:pt idx="173">
                  <c:v>0.45339410872904817</c:v>
                </c:pt>
                <c:pt idx="174">
                  <c:v>0.47552674074444945</c:v>
                </c:pt>
                <c:pt idx="175">
                  <c:v>0.51948828485955123</c:v>
                </c:pt>
                <c:pt idx="176">
                  <c:v>0.52675157379477144</c:v>
                </c:pt>
                <c:pt idx="177">
                  <c:v>0.58681706392786503</c:v>
                </c:pt>
                <c:pt idx="178">
                  <c:v>0.56988492555438064</c:v>
                </c:pt>
                <c:pt idx="179">
                  <c:v>0.52134455678334857</c:v>
                </c:pt>
                <c:pt idx="180">
                  <c:v>0.44397697025750499</c:v>
                </c:pt>
                <c:pt idx="181">
                  <c:v>0.49439043283790851</c:v>
                </c:pt>
                <c:pt idx="182">
                  <c:v>0.4627791158558518</c:v>
                </c:pt>
                <c:pt idx="183">
                  <c:v>0.52242300941084241</c:v>
                </c:pt>
                <c:pt idx="184">
                  <c:v>0.57775658029635246</c:v>
                </c:pt>
                <c:pt idx="185">
                  <c:v>0.4973429978476625</c:v>
                </c:pt>
                <c:pt idx="186">
                  <c:v>0.52459781685598317</c:v>
                </c:pt>
                <c:pt idx="187">
                  <c:v>0.48194680565761677</c:v>
                </c:pt>
                <c:pt idx="188">
                  <c:v>0.54510107177485334</c:v>
                </c:pt>
                <c:pt idx="189">
                  <c:v>0.46637211628540809</c:v>
                </c:pt>
                <c:pt idx="190">
                  <c:v>0.46613565304616217</c:v>
                </c:pt>
                <c:pt idx="191">
                  <c:v>0.54830531688548279</c:v>
                </c:pt>
                <c:pt idx="192">
                  <c:v>0.4806557182232889</c:v>
                </c:pt>
                <c:pt idx="193">
                  <c:v>0.53534122982525967</c:v>
                </c:pt>
                <c:pt idx="194">
                  <c:v>0.48295102592766642</c:v>
                </c:pt>
                <c:pt idx="195">
                  <c:v>0.54263791560486874</c:v>
                </c:pt>
                <c:pt idx="196">
                  <c:v>0.52333774959597146</c:v>
                </c:pt>
                <c:pt idx="197">
                  <c:v>0.45732444197960781</c:v>
                </c:pt>
                <c:pt idx="198">
                  <c:v>0.51553921604102049</c:v>
                </c:pt>
                <c:pt idx="199">
                  <c:v>0.48950427696240384</c:v>
                </c:pt>
                <c:pt idx="200">
                  <c:v>0.45031817293646442</c:v>
                </c:pt>
                <c:pt idx="201">
                  <c:v>0.47095455224521332</c:v>
                </c:pt>
                <c:pt idx="202">
                  <c:v>0.47853748787220013</c:v>
                </c:pt>
                <c:pt idx="203">
                  <c:v>0.50492911265669438</c:v>
                </c:pt>
                <c:pt idx="204">
                  <c:v>0.4936260401842204</c:v>
                </c:pt>
                <c:pt idx="205">
                  <c:v>0.55707893335271574</c:v>
                </c:pt>
                <c:pt idx="206">
                  <c:v>0.54196954659525942</c:v>
                </c:pt>
                <c:pt idx="207">
                  <c:v>0.49445358435696551</c:v>
                </c:pt>
                <c:pt idx="208">
                  <c:v>0.56306912964129563</c:v>
                </c:pt>
                <c:pt idx="209">
                  <c:v>0.52015091282197368</c:v>
                </c:pt>
                <c:pt idx="210">
                  <c:v>0.53749751776334553</c:v>
                </c:pt>
                <c:pt idx="211">
                  <c:v>0.47672390341216481</c:v>
                </c:pt>
                <c:pt idx="212">
                  <c:v>0.52581078283638527</c:v>
                </c:pt>
                <c:pt idx="213">
                  <c:v>0.5534115153706447</c:v>
                </c:pt>
                <c:pt idx="214">
                  <c:v>0.44091850453324172</c:v>
                </c:pt>
                <c:pt idx="215">
                  <c:v>0.56813081957783584</c:v>
                </c:pt>
                <c:pt idx="216">
                  <c:v>0.46147895386306703</c:v>
                </c:pt>
                <c:pt idx="217">
                  <c:v>0.59442401318233296</c:v>
                </c:pt>
                <c:pt idx="218">
                  <c:v>0.51283308393847626</c:v>
                </c:pt>
                <c:pt idx="219">
                  <c:v>0.5303753474718832</c:v>
                </c:pt>
                <c:pt idx="220">
                  <c:v>0.60430133053834456</c:v>
                </c:pt>
                <c:pt idx="221">
                  <c:v>0.49449886455171527</c:v>
                </c:pt>
                <c:pt idx="222">
                  <c:v>0.60764027419695288</c:v>
                </c:pt>
                <c:pt idx="223">
                  <c:v>0.58062049859900389</c:v>
                </c:pt>
                <c:pt idx="224">
                  <c:v>0.52709461679711733</c:v>
                </c:pt>
                <c:pt idx="225">
                  <c:v>0.45278487867863393</c:v>
                </c:pt>
                <c:pt idx="226">
                  <c:v>0.46216167549064324</c:v>
                </c:pt>
                <c:pt idx="227">
                  <c:v>0.51151066767137998</c:v>
                </c:pt>
                <c:pt idx="228">
                  <c:v>0.49821208744790196</c:v>
                </c:pt>
                <c:pt idx="229">
                  <c:v>0.53748208484079985</c:v>
                </c:pt>
                <c:pt idx="230">
                  <c:v>0.57122055240317604</c:v>
                </c:pt>
                <c:pt idx="231">
                  <c:v>0.59535233433930212</c:v>
                </c:pt>
                <c:pt idx="232">
                  <c:v>0.52580998032441295</c:v>
                </c:pt>
                <c:pt idx="233">
                  <c:v>0.46026953745484972</c:v>
                </c:pt>
                <c:pt idx="234">
                  <c:v>0.57018728737289603</c:v>
                </c:pt>
                <c:pt idx="235">
                  <c:v>0.46509531973735685</c:v>
                </c:pt>
                <c:pt idx="236">
                  <c:v>0.520728104125183</c:v>
                </c:pt>
                <c:pt idx="237">
                  <c:v>0.51043409786043736</c:v>
                </c:pt>
                <c:pt idx="238">
                  <c:v>0.45775054497109535</c:v>
                </c:pt>
                <c:pt idx="239">
                  <c:v>0.52009646547123245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119-49D9-AC47-1E95D0E4282E}"/>
            </c:ext>
          </c:extLst>
        </c:ser>
        <c:ser>
          <c:idx val="7"/>
          <c:order val="6"/>
          <c:spPr>
            <a:ln w="25400" cap="rnd">
              <a:noFill/>
              <a:round/>
            </a:ln>
            <a:effectLst/>
          </c:spPr>
          <c:xVal>
            <c:numRef>
              <c:f>v1_vs_Z!$S$3:$S$409</c:f>
              <c:numCache>
                <c:formatCode>General</c:formatCode>
                <c:ptCount val="407"/>
                <c:pt idx="0">
                  <c:v>1500</c:v>
                </c:pt>
                <c:pt idx="1">
                  <c:v>1500</c:v>
                </c:pt>
                <c:pt idx="2">
                  <c:v>1500</c:v>
                </c:pt>
                <c:pt idx="3">
                  <c:v>1500</c:v>
                </c:pt>
                <c:pt idx="4">
                  <c:v>1500</c:v>
                </c:pt>
                <c:pt idx="5">
                  <c:v>1500</c:v>
                </c:pt>
                <c:pt idx="6">
                  <c:v>1500</c:v>
                </c:pt>
                <c:pt idx="7">
                  <c:v>1500</c:v>
                </c:pt>
                <c:pt idx="8">
                  <c:v>1500</c:v>
                </c:pt>
                <c:pt idx="9">
                  <c:v>1500</c:v>
                </c:pt>
                <c:pt idx="10">
                  <c:v>1500</c:v>
                </c:pt>
                <c:pt idx="11">
                  <c:v>1500</c:v>
                </c:pt>
                <c:pt idx="12">
                  <c:v>1500</c:v>
                </c:pt>
                <c:pt idx="13">
                  <c:v>1500</c:v>
                </c:pt>
                <c:pt idx="14">
                  <c:v>1500</c:v>
                </c:pt>
                <c:pt idx="15">
                  <c:v>1500</c:v>
                </c:pt>
                <c:pt idx="16">
                  <c:v>1500</c:v>
                </c:pt>
                <c:pt idx="17">
                  <c:v>1500</c:v>
                </c:pt>
                <c:pt idx="18">
                  <c:v>1500</c:v>
                </c:pt>
                <c:pt idx="19">
                  <c:v>1500</c:v>
                </c:pt>
                <c:pt idx="20">
                  <c:v>1500</c:v>
                </c:pt>
                <c:pt idx="21">
                  <c:v>1500</c:v>
                </c:pt>
                <c:pt idx="22">
                  <c:v>1500</c:v>
                </c:pt>
                <c:pt idx="23">
                  <c:v>1500</c:v>
                </c:pt>
                <c:pt idx="24">
                  <c:v>1500</c:v>
                </c:pt>
                <c:pt idx="25">
                  <c:v>1500</c:v>
                </c:pt>
                <c:pt idx="26">
                  <c:v>1500</c:v>
                </c:pt>
                <c:pt idx="27">
                  <c:v>1500</c:v>
                </c:pt>
                <c:pt idx="28">
                  <c:v>1500</c:v>
                </c:pt>
                <c:pt idx="29">
                  <c:v>1500</c:v>
                </c:pt>
                <c:pt idx="30">
                  <c:v>1500</c:v>
                </c:pt>
                <c:pt idx="31">
                  <c:v>1500</c:v>
                </c:pt>
                <c:pt idx="32">
                  <c:v>1500</c:v>
                </c:pt>
                <c:pt idx="33">
                  <c:v>1500</c:v>
                </c:pt>
                <c:pt idx="34">
                  <c:v>1500</c:v>
                </c:pt>
                <c:pt idx="35">
                  <c:v>1500</c:v>
                </c:pt>
                <c:pt idx="36">
                  <c:v>1500</c:v>
                </c:pt>
                <c:pt idx="37">
                  <c:v>1500</c:v>
                </c:pt>
                <c:pt idx="38">
                  <c:v>1500</c:v>
                </c:pt>
                <c:pt idx="39">
                  <c:v>1500</c:v>
                </c:pt>
                <c:pt idx="40">
                  <c:v>1500</c:v>
                </c:pt>
                <c:pt idx="41">
                  <c:v>1500</c:v>
                </c:pt>
                <c:pt idx="42">
                  <c:v>1500</c:v>
                </c:pt>
                <c:pt idx="43">
                  <c:v>1500</c:v>
                </c:pt>
                <c:pt idx="44">
                  <c:v>1500</c:v>
                </c:pt>
                <c:pt idx="45">
                  <c:v>1500</c:v>
                </c:pt>
                <c:pt idx="46">
                  <c:v>1500</c:v>
                </c:pt>
                <c:pt idx="47">
                  <c:v>1500</c:v>
                </c:pt>
                <c:pt idx="48">
                  <c:v>1500</c:v>
                </c:pt>
                <c:pt idx="49">
                  <c:v>1500</c:v>
                </c:pt>
                <c:pt idx="50">
                  <c:v>1500</c:v>
                </c:pt>
                <c:pt idx="51">
                  <c:v>1500</c:v>
                </c:pt>
                <c:pt idx="52">
                  <c:v>1500</c:v>
                </c:pt>
                <c:pt idx="53">
                  <c:v>1500</c:v>
                </c:pt>
                <c:pt idx="54">
                  <c:v>1500</c:v>
                </c:pt>
                <c:pt idx="55">
                  <c:v>1500</c:v>
                </c:pt>
                <c:pt idx="56">
                  <c:v>1500</c:v>
                </c:pt>
                <c:pt idx="57">
                  <c:v>1500</c:v>
                </c:pt>
                <c:pt idx="58">
                  <c:v>1500</c:v>
                </c:pt>
                <c:pt idx="59">
                  <c:v>1500</c:v>
                </c:pt>
                <c:pt idx="60">
                  <c:v>1500</c:v>
                </c:pt>
                <c:pt idx="61">
                  <c:v>1500</c:v>
                </c:pt>
                <c:pt idx="62">
                  <c:v>1500</c:v>
                </c:pt>
                <c:pt idx="63">
                  <c:v>1500</c:v>
                </c:pt>
                <c:pt idx="64">
                  <c:v>1500</c:v>
                </c:pt>
                <c:pt idx="65">
                  <c:v>1500</c:v>
                </c:pt>
                <c:pt idx="66">
                  <c:v>1500</c:v>
                </c:pt>
                <c:pt idx="67">
                  <c:v>1500</c:v>
                </c:pt>
                <c:pt idx="68">
                  <c:v>1500</c:v>
                </c:pt>
                <c:pt idx="69">
                  <c:v>1500</c:v>
                </c:pt>
                <c:pt idx="70">
                  <c:v>1500</c:v>
                </c:pt>
                <c:pt idx="71">
                  <c:v>1500</c:v>
                </c:pt>
                <c:pt idx="72">
                  <c:v>1500</c:v>
                </c:pt>
                <c:pt idx="73">
                  <c:v>1500</c:v>
                </c:pt>
                <c:pt idx="74">
                  <c:v>1500</c:v>
                </c:pt>
                <c:pt idx="75">
                  <c:v>1500</c:v>
                </c:pt>
                <c:pt idx="76">
                  <c:v>1500</c:v>
                </c:pt>
                <c:pt idx="77">
                  <c:v>1500</c:v>
                </c:pt>
                <c:pt idx="78">
                  <c:v>1500</c:v>
                </c:pt>
                <c:pt idx="79">
                  <c:v>1500</c:v>
                </c:pt>
                <c:pt idx="80">
                  <c:v>1500</c:v>
                </c:pt>
                <c:pt idx="81">
                  <c:v>1500</c:v>
                </c:pt>
                <c:pt idx="82">
                  <c:v>1500</c:v>
                </c:pt>
                <c:pt idx="83">
                  <c:v>1500</c:v>
                </c:pt>
                <c:pt idx="84">
                  <c:v>1500</c:v>
                </c:pt>
                <c:pt idx="85">
                  <c:v>1500</c:v>
                </c:pt>
                <c:pt idx="86">
                  <c:v>1500</c:v>
                </c:pt>
                <c:pt idx="87">
                  <c:v>1500</c:v>
                </c:pt>
                <c:pt idx="88">
                  <c:v>1500</c:v>
                </c:pt>
                <c:pt idx="89">
                  <c:v>1500</c:v>
                </c:pt>
                <c:pt idx="90">
                  <c:v>1500</c:v>
                </c:pt>
                <c:pt idx="91">
                  <c:v>1500</c:v>
                </c:pt>
                <c:pt idx="92">
                  <c:v>1500</c:v>
                </c:pt>
                <c:pt idx="93">
                  <c:v>1500</c:v>
                </c:pt>
                <c:pt idx="94">
                  <c:v>1500</c:v>
                </c:pt>
                <c:pt idx="95">
                  <c:v>1500</c:v>
                </c:pt>
                <c:pt idx="96">
                  <c:v>1500</c:v>
                </c:pt>
                <c:pt idx="97">
                  <c:v>1500</c:v>
                </c:pt>
                <c:pt idx="98">
                  <c:v>1500</c:v>
                </c:pt>
                <c:pt idx="99">
                  <c:v>1500</c:v>
                </c:pt>
                <c:pt idx="100">
                  <c:v>1500</c:v>
                </c:pt>
                <c:pt idx="101">
                  <c:v>1500</c:v>
                </c:pt>
                <c:pt idx="102">
                  <c:v>1500</c:v>
                </c:pt>
                <c:pt idx="103">
                  <c:v>1500</c:v>
                </c:pt>
                <c:pt idx="104">
                  <c:v>1500</c:v>
                </c:pt>
                <c:pt idx="105">
                  <c:v>1500</c:v>
                </c:pt>
                <c:pt idx="106">
                  <c:v>1500</c:v>
                </c:pt>
                <c:pt idx="107">
                  <c:v>1500</c:v>
                </c:pt>
                <c:pt idx="108">
                  <c:v>1500</c:v>
                </c:pt>
                <c:pt idx="109">
                  <c:v>1500</c:v>
                </c:pt>
                <c:pt idx="110">
                  <c:v>1500</c:v>
                </c:pt>
                <c:pt idx="111">
                  <c:v>1500</c:v>
                </c:pt>
                <c:pt idx="112">
                  <c:v>1500</c:v>
                </c:pt>
                <c:pt idx="113">
                  <c:v>1500</c:v>
                </c:pt>
                <c:pt idx="114">
                  <c:v>1500</c:v>
                </c:pt>
                <c:pt idx="115">
                  <c:v>1500</c:v>
                </c:pt>
                <c:pt idx="116">
                  <c:v>1500</c:v>
                </c:pt>
                <c:pt idx="117">
                  <c:v>1500</c:v>
                </c:pt>
                <c:pt idx="118">
                  <c:v>1500</c:v>
                </c:pt>
                <c:pt idx="119">
                  <c:v>1500</c:v>
                </c:pt>
                <c:pt idx="120">
                  <c:v>1500</c:v>
                </c:pt>
                <c:pt idx="121">
                  <c:v>1500</c:v>
                </c:pt>
                <c:pt idx="122">
                  <c:v>1500</c:v>
                </c:pt>
                <c:pt idx="123">
                  <c:v>1500</c:v>
                </c:pt>
                <c:pt idx="124">
                  <c:v>1500</c:v>
                </c:pt>
                <c:pt idx="125">
                  <c:v>1500</c:v>
                </c:pt>
                <c:pt idx="126">
                  <c:v>1500</c:v>
                </c:pt>
                <c:pt idx="127">
                  <c:v>1500</c:v>
                </c:pt>
                <c:pt idx="128">
                  <c:v>1500</c:v>
                </c:pt>
                <c:pt idx="129">
                  <c:v>1500</c:v>
                </c:pt>
                <c:pt idx="130">
                  <c:v>1500</c:v>
                </c:pt>
                <c:pt idx="131">
                  <c:v>1500</c:v>
                </c:pt>
                <c:pt idx="132">
                  <c:v>1500</c:v>
                </c:pt>
                <c:pt idx="133">
                  <c:v>1500</c:v>
                </c:pt>
                <c:pt idx="134">
                  <c:v>1500</c:v>
                </c:pt>
                <c:pt idx="135">
                  <c:v>1500</c:v>
                </c:pt>
                <c:pt idx="136">
                  <c:v>1500</c:v>
                </c:pt>
                <c:pt idx="137">
                  <c:v>1500</c:v>
                </c:pt>
                <c:pt idx="138">
                  <c:v>1500</c:v>
                </c:pt>
                <c:pt idx="139">
                  <c:v>1500</c:v>
                </c:pt>
                <c:pt idx="140">
                  <c:v>1500</c:v>
                </c:pt>
                <c:pt idx="141">
                  <c:v>1500</c:v>
                </c:pt>
                <c:pt idx="142">
                  <c:v>1500</c:v>
                </c:pt>
                <c:pt idx="143">
                  <c:v>1500</c:v>
                </c:pt>
                <c:pt idx="144">
                  <c:v>1500</c:v>
                </c:pt>
                <c:pt idx="145">
                  <c:v>1500</c:v>
                </c:pt>
                <c:pt idx="146">
                  <c:v>1500</c:v>
                </c:pt>
                <c:pt idx="147">
                  <c:v>1500</c:v>
                </c:pt>
                <c:pt idx="148">
                  <c:v>1500</c:v>
                </c:pt>
                <c:pt idx="149">
                  <c:v>1500</c:v>
                </c:pt>
                <c:pt idx="150">
                  <c:v>1500</c:v>
                </c:pt>
                <c:pt idx="151">
                  <c:v>1500</c:v>
                </c:pt>
                <c:pt idx="152">
                  <c:v>1500</c:v>
                </c:pt>
                <c:pt idx="153">
                  <c:v>1500</c:v>
                </c:pt>
                <c:pt idx="154">
                  <c:v>1500</c:v>
                </c:pt>
                <c:pt idx="155">
                  <c:v>1500</c:v>
                </c:pt>
                <c:pt idx="156">
                  <c:v>1500</c:v>
                </c:pt>
                <c:pt idx="157">
                  <c:v>1500</c:v>
                </c:pt>
                <c:pt idx="158">
                  <c:v>1500</c:v>
                </c:pt>
                <c:pt idx="159">
                  <c:v>1500</c:v>
                </c:pt>
                <c:pt idx="160">
                  <c:v>1500</c:v>
                </c:pt>
                <c:pt idx="161">
                  <c:v>1500</c:v>
                </c:pt>
                <c:pt idx="162">
                  <c:v>1500</c:v>
                </c:pt>
                <c:pt idx="163">
                  <c:v>1500</c:v>
                </c:pt>
                <c:pt idx="164">
                  <c:v>1500</c:v>
                </c:pt>
                <c:pt idx="165">
                  <c:v>1500</c:v>
                </c:pt>
                <c:pt idx="166">
                  <c:v>1500</c:v>
                </c:pt>
                <c:pt idx="167">
                  <c:v>1500</c:v>
                </c:pt>
                <c:pt idx="168">
                  <c:v>1500</c:v>
                </c:pt>
                <c:pt idx="169">
                  <c:v>1500</c:v>
                </c:pt>
                <c:pt idx="170">
                  <c:v>1500</c:v>
                </c:pt>
                <c:pt idx="171">
                  <c:v>1500</c:v>
                </c:pt>
                <c:pt idx="172">
                  <c:v>1500</c:v>
                </c:pt>
                <c:pt idx="173">
                  <c:v>1500</c:v>
                </c:pt>
                <c:pt idx="174">
                  <c:v>1500</c:v>
                </c:pt>
                <c:pt idx="175">
                  <c:v>1500</c:v>
                </c:pt>
                <c:pt idx="176">
                  <c:v>1500</c:v>
                </c:pt>
                <c:pt idx="177">
                  <c:v>1500</c:v>
                </c:pt>
                <c:pt idx="178">
                  <c:v>1500</c:v>
                </c:pt>
                <c:pt idx="179">
                  <c:v>1500</c:v>
                </c:pt>
                <c:pt idx="180">
                  <c:v>1500</c:v>
                </c:pt>
                <c:pt idx="181">
                  <c:v>1500</c:v>
                </c:pt>
                <c:pt idx="182">
                  <c:v>1500</c:v>
                </c:pt>
                <c:pt idx="183">
                  <c:v>1500</c:v>
                </c:pt>
                <c:pt idx="184">
                  <c:v>1500</c:v>
                </c:pt>
                <c:pt idx="185">
                  <c:v>1500</c:v>
                </c:pt>
                <c:pt idx="186">
                  <c:v>1500</c:v>
                </c:pt>
                <c:pt idx="187">
                  <c:v>1500</c:v>
                </c:pt>
                <c:pt idx="188">
                  <c:v>1500</c:v>
                </c:pt>
                <c:pt idx="189">
                  <c:v>1500</c:v>
                </c:pt>
                <c:pt idx="190">
                  <c:v>1500</c:v>
                </c:pt>
                <c:pt idx="191">
                  <c:v>1500</c:v>
                </c:pt>
                <c:pt idx="192">
                  <c:v>1500</c:v>
                </c:pt>
                <c:pt idx="193">
                  <c:v>1500</c:v>
                </c:pt>
                <c:pt idx="194">
                  <c:v>1500</c:v>
                </c:pt>
                <c:pt idx="195">
                  <c:v>1500</c:v>
                </c:pt>
                <c:pt idx="196">
                  <c:v>1500</c:v>
                </c:pt>
                <c:pt idx="197">
                  <c:v>1500</c:v>
                </c:pt>
                <c:pt idx="198">
                  <c:v>1500</c:v>
                </c:pt>
                <c:pt idx="199">
                  <c:v>1500</c:v>
                </c:pt>
                <c:pt idx="200">
                  <c:v>1500</c:v>
                </c:pt>
                <c:pt idx="201">
                  <c:v>1500</c:v>
                </c:pt>
                <c:pt idx="202">
                  <c:v>1500</c:v>
                </c:pt>
                <c:pt idx="203">
                  <c:v>1500</c:v>
                </c:pt>
                <c:pt idx="204">
                  <c:v>1500</c:v>
                </c:pt>
                <c:pt idx="205">
                  <c:v>1500</c:v>
                </c:pt>
                <c:pt idx="206">
                  <c:v>1500</c:v>
                </c:pt>
                <c:pt idx="207">
                  <c:v>1500</c:v>
                </c:pt>
                <c:pt idx="208">
                  <c:v>1500</c:v>
                </c:pt>
                <c:pt idx="209">
                  <c:v>1500</c:v>
                </c:pt>
                <c:pt idx="210">
                  <c:v>1500</c:v>
                </c:pt>
                <c:pt idx="211">
                  <c:v>1500</c:v>
                </c:pt>
                <c:pt idx="212">
                  <c:v>1500</c:v>
                </c:pt>
                <c:pt idx="213">
                  <c:v>1500</c:v>
                </c:pt>
                <c:pt idx="214">
                  <c:v>1500</c:v>
                </c:pt>
                <c:pt idx="215">
                  <c:v>1500</c:v>
                </c:pt>
                <c:pt idx="216">
                  <c:v>1500</c:v>
                </c:pt>
                <c:pt idx="217">
                  <c:v>1500</c:v>
                </c:pt>
                <c:pt idx="218">
                  <c:v>1500</c:v>
                </c:pt>
                <c:pt idx="219">
                  <c:v>1500</c:v>
                </c:pt>
                <c:pt idx="220">
                  <c:v>1500</c:v>
                </c:pt>
                <c:pt idx="221">
                  <c:v>1500</c:v>
                </c:pt>
                <c:pt idx="222">
                  <c:v>1500</c:v>
                </c:pt>
                <c:pt idx="223">
                  <c:v>1500</c:v>
                </c:pt>
                <c:pt idx="224">
                  <c:v>1500</c:v>
                </c:pt>
                <c:pt idx="225">
                  <c:v>1500</c:v>
                </c:pt>
                <c:pt idx="226">
                  <c:v>1500</c:v>
                </c:pt>
                <c:pt idx="227">
                  <c:v>1500</c:v>
                </c:pt>
                <c:pt idx="228">
                  <c:v>1500</c:v>
                </c:pt>
                <c:pt idx="229">
                  <c:v>1500</c:v>
                </c:pt>
                <c:pt idx="230">
                  <c:v>1500</c:v>
                </c:pt>
                <c:pt idx="231">
                  <c:v>1500</c:v>
                </c:pt>
                <c:pt idx="232">
                  <c:v>1500</c:v>
                </c:pt>
                <c:pt idx="233">
                  <c:v>1500</c:v>
                </c:pt>
                <c:pt idx="234">
                  <c:v>1500</c:v>
                </c:pt>
                <c:pt idx="235">
                  <c:v>1500</c:v>
                </c:pt>
                <c:pt idx="236">
                  <c:v>1500</c:v>
                </c:pt>
                <c:pt idx="237">
                  <c:v>1500</c:v>
                </c:pt>
                <c:pt idx="238">
                  <c:v>1500</c:v>
                </c:pt>
                <c:pt idx="239">
                  <c:v>1500</c:v>
                </c:pt>
                <c:pt idx="240">
                  <c:v>1500</c:v>
                </c:pt>
                <c:pt idx="241">
                  <c:v>1500</c:v>
                </c:pt>
                <c:pt idx="242">
                  <c:v>1500</c:v>
                </c:pt>
                <c:pt idx="243">
                  <c:v>1500</c:v>
                </c:pt>
                <c:pt idx="244">
                  <c:v>1500</c:v>
                </c:pt>
                <c:pt idx="245">
                  <c:v>1500</c:v>
                </c:pt>
                <c:pt idx="246">
                  <c:v>1500</c:v>
                </c:pt>
                <c:pt idx="247">
                  <c:v>1500</c:v>
                </c:pt>
                <c:pt idx="248">
                  <c:v>1500</c:v>
                </c:pt>
                <c:pt idx="249">
                  <c:v>1500</c:v>
                </c:pt>
                <c:pt idx="250">
                  <c:v>1500</c:v>
                </c:pt>
                <c:pt idx="251">
                  <c:v>1500</c:v>
                </c:pt>
                <c:pt idx="252">
                  <c:v>1500</c:v>
                </c:pt>
                <c:pt idx="253">
                  <c:v>1500</c:v>
                </c:pt>
                <c:pt idx="254">
                  <c:v>1500</c:v>
                </c:pt>
                <c:pt idx="255">
                  <c:v>1500</c:v>
                </c:pt>
                <c:pt idx="256">
                  <c:v>1500</c:v>
                </c:pt>
                <c:pt idx="257">
                  <c:v>1500</c:v>
                </c:pt>
                <c:pt idx="258">
                  <c:v>1500</c:v>
                </c:pt>
                <c:pt idx="259">
                  <c:v>1500</c:v>
                </c:pt>
                <c:pt idx="260">
                  <c:v>1500</c:v>
                </c:pt>
                <c:pt idx="261">
                  <c:v>1500</c:v>
                </c:pt>
                <c:pt idx="262">
                  <c:v>1500</c:v>
                </c:pt>
                <c:pt idx="263">
                  <c:v>1500</c:v>
                </c:pt>
                <c:pt idx="264">
                  <c:v>1500</c:v>
                </c:pt>
                <c:pt idx="265">
                  <c:v>1500</c:v>
                </c:pt>
                <c:pt idx="266">
                  <c:v>1500</c:v>
                </c:pt>
                <c:pt idx="267">
                  <c:v>1500</c:v>
                </c:pt>
                <c:pt idx="268">
                  <c:v>1500</c:v>
                </c:pt>
              </c:numCache>
            </c:numRef>
          </c:xVal>
          <c:yVal>
            <c:numRef>
              <c:f>v1_vs_Z!$T$3:$T$409</c:f>
              <c:numCache>
                <c:formatCode>General</c:formatCode>
                <c:ptCount val="407"/>
                <c:pt idx="0">
                  <c:v>0.52571361715603759</c:v>
                </c:pt>
                <c:pt idx="1">
                  <c:v>0.49980819116342318</c:v>
                </c:pt>
                <c:pt idx="2">
                  <c:v>0.56795685967490062</c:v>
                </c:pt>
                <c:pt idx="3">
                  <c:v>0.51612242618402326</c:v>
                </c:pt>
                <c:pt idx="4">
                  <c:v>0.45609011683440237</c:v>
                </c:pt>
                <c:pt idx="5">
                  <c:v>0.57607618195788601</c:v>
                </c:pt>
                <c:pt idx="6">
                  <c:v>0.4654781179481805</c:v>
                </c:pt>
                <c:pt idx="7">
                  <c:v>0.54158403219006768</c:v>
                </c:pt>
                <c:pt idx="8">
                  <c:v>0.47819404361386864</c:v>
                </c:pt>
                <c:pt idx="9">
                  <c:v>0.46252391704863605</c:v>
                </c:pt>
                <c:pt idx="10">
                  <c:v>0.53122131855414856</c:v>
                </c:pt>
                <c:pt idx="11">
                  <c:v>0.51423186230632878</c:v>
                </c:pt>
                <c:pt idx="12">
                  <c:v>0.51584031235988781</c:v>
                </c:pt>
                <c:pt idx="13">
                  <c:v>0.52372530114693916</c:v>
                </c:pt>
                <c:pt idx="14">
                  <c:v>0.51540359151768889</c:v>
                </c:pt>
                <c:pt idx="15">
                  <c:v>0.45353612248231434</c:v>
                </c:pt>
                <c:pt idx="16">
                  <c:v>0.53390319010245091</c:v>
                </c:pt>
                <c:pt idx="17">
                  <c:v>0.5342211083068924</c:v>
                </c:pt>
                <c:pt idx="18">
                  <c:v>0.50867943629868095</c:v>
                </c:pt>
                <c:pt idx="19">
                  <c:v>0.57178348368595322</c:v>
                </c:pt>
                <c:pt idx="20">
                  <c:v>0.47840951807845111</c:v>
                </c:pt>
                <c:pt idx="21">
                  <c:v>0.56565963828812749</c:v>
                </c:pt>
                <c:pt idx="22">
                  <c:v>0.55641760175578725</c:v>
                </c:pt>
                <c:pt idx="23">
                  <c:v>0.43477820763998293</c:v>
                </c:pt>
                <c:pt idx="24">
                  <c:v>0.53199494009551962</c:v>
                </c:pt>
                <c:pt idx="25">
                  <c:v>0.51918036718891936</c:v>
                </c:pt>
                <c:pt idx="26">
                  <c:v>0.57447208398848548</c:v>
                </c:pt>
                <c:pt idx="27">
                  <c:v>0.55157882495249722</c:v>
                </c:pt>
                <c:pt idx="28">
                  <c:v>0.5658964410516687</c:v>
                </c:pt>
                <c:pt idx="29">
                  <c:v>0.58324032979867257</c:v>
                </c:pt>
                <c:pt idx="30">
                  <c:v>0.59412696028917322</c:v>
                </c:pt>
                <c:pt idx="31">
                  <c:v>0.45453716357031893</c:v>
                </c:pt>
                <c:pt idx="32">
                  <c:v>0.57839994797143779</c:v>
                </c:pt>
                <c:pt idx="33">
                  <c:v>0.47780359067346234</c:v>
                </c:pt>
                <c:pt idx="34">
                  <c:v>0.49992254911948747</c:v>
                </c:pt>
                <c:pt idx="35">
                  <c:v>0.50082824561200401</c:v>
                </c:pt>
                <c:pt idx="36">
                  <c:v>0.50159986087344477</c:v>
                </c:pt>
                <c:pt idx="37">
                  <c:v>0.57333819630320748</c:v>
                </c:pt>
                <c:pt idx="38">
                  <c:v>0.54456511724068613</c:v>
                </c:pt>
                <c:pt idx="39">
                  <c:v>0.48697772234660147</c:v>
                </c:pt>
                <c:pt idx="40">
                  <c:v>0.4947046162750946</c:v>
                </c:pt>
                <c:pt idx="41">
                  <c:v>0.43831280989062499</c:v>
                </c:pt>
                <c:pt idx="42">
                  <c:v>0.52590751639490174</c:v>
                </c:pt>
                <c:pt idx="43">
                  <c:v>0.51862694258643038</c:v>
                </c:pt>
                <c:pt idx="44">
                  <c:v>0.50173144197106889</c:v>
                </c:pt>
                <c:pt idx="45">
                  <c:v>0.51200424340023731</c:v>
                </c:pt>
                <c:pt idx="46">
                  <c:v>0.49097636171234776</c:v>
                </c:pt>
                <c:pt idx="47">
                  <c:v>0.55399747257386001</c:v>
                </c:pt>
                <c:pt idx="48">
                  <c:v>0.49167911527338898</c:v>
                </c:pt>
                <c:pt idx="49">
                  <c:v>0.57273532461688204</c:v>
                </c:pt>
                <c:pt idx="50">
                  <c:v>0.49600666108443059</c:v>
                </c:pt>
                <c:pt idx="51">
                  <c:v>0.5326148497283355</c:v>
                </c:pt>
                <c:pt idx="52">
                  <c:v>0.4530890615820104</c:v>
                </c:pt>
                <c:pt idx="53">
                  <c:v>0.45463179825136918</c:v>
                </c:pt>
                <c:pt idx="54">
                  <c:v>0.43067576643719357</c:v>
                </c:pt>
                <c:pt idx="55">
                  <c:v>0.4607462912981316</c:v>
                </c:pt>
                <c:pt idx="56">
                  <c:v>0.44118972271406059</c:v>
                </c:pt>
                <c:pt idx="57">
                  <c:v>0.42183878238998723</c:v>
                </c:pt>
                <c:pt idx="58">
                  <c:v>0.479709834400462</c:v>
                </c:pt>
                <c:pt idx="59">
                  <c:v>0.43777716401490868</c:v>
                </c:pt>
                <c:pt idx="60">
                  <c:v>0.63396958084020694</c:v>
                </c:pt>
                <c:pt idx="61">
                  <c:v>0.46954685364813004</c:v>
                </c:pt>
                <c:pt idx="62">
                  <c:v>0.43150707624303986</c:v>
                </c:pt>
                <c:pt idx="63">
                  <c:v>0.50375982184709589</c:v>
                </c:pt>
                <c:pt idx="64">
                  <c:v>0.55963363761924145</c:v>
                </c:pt>
                <c:pt idx="65">
                  <c:v>0.46985501824552267</c:v>
                </c:pt>
                <c:pt idx="66">
                  <c:v>0.58533112041347446</c:v>
                </c:pt>
                <c:pt idx="67">
                  <c:v>0.4609114853010608</c:v>
                </c:pt>
                <c:pt idx="68">
                  <c:v>0.48823112258407336</c:v>
                </c:pt>
                <c:pt idx="69">
                  <c:v>0.54999898753733856</c:v>
                </c:pt>
                <c:pt idx="70">
                  <c:v>0.54220560857851852</c:v>
                </c:pt>
                <c:pt idx="71">
                  <c:v>0.46898963254669418</c:v>
                </c:pt>
                <c:pt idx="72">
                  <c:v>0.53202944811033182</c:v>
                </c:pt>
                <c:pt idx="73">
                  <c:v>0.41166635668905732</c:v>
                </c:pt>
                <c:pt idx="74">
                  <c:v>0.52859062257700784</c:v>
                </c:pt>
                <c:pt idx="75">
                  <c:v>0.65967891611895491</c:v>
                </c:pt>
                <c:pt idx="76">
                  <c:v>0.56906296809959633</c:v>
                </c:pt>
                <c:pt idx="77">
                  <c:v>0.46246224709014339</c:v>
                </c:pt>
                <c:pt idx="78">
                  <c:v>0.48078464485823508</c:v>
                </c:pt>
                <c:pt idx="79">
                  <c:v>0.56238946373238285</c:v>
                </c:pt>
                <c:pt idx="80">
                  <c:v>0.56494583475454352</c:v>
                </c:pt>
                <c:pt idx="81">
                  <c:v>0.42450920270976134</c:v>
                </c:pt>
                <c:pt idx="82">
                  <c:v>0.55680262230745747</c:v>
                </c:pt>
                <c:pt idx="83">
                  <c:v>0.50448714462082989</c:v>
                </c:pt>
                <c:pt idx="84">
                  <c:v>0.52611820665349573</c:v>
                </c:pt>
                <c:pt idx="85">
                  <c:v>0.48181633573041605</c:v>
                </c:pt>
                <c:pt idx="86">
                  <c:v>0.42014369190925727</c:v>
                </c:pt>
                <c:pt idx="87">
                  <c:v>0.40120153883757581</c:v>
                </c:pt>
                <c:pt idx="88">
                  <c:v>0.55112052888457996</c:v>
                </c:pt>
                <c:pt idx="89">
                  <c:v>0.52668657032500898</c:v>
                </c:pt>
                <c:pt idx="90">
                  <c:v>0.48536279046557318</c:v>
                </c:pt>
                <c:pt idx="91">
                  <c:v>0.49718286584332827</c:v>
                </c:pt>
                <c:pt idx="92">
                  <c:v>0.47094495296739053</c:v>
                </c:pt>
                <c:pt idx="93">
                  <c:v>0.49723009058631812</c:v>
                </c:pt>
                <c:pt idx="94">
                  <c:v>0.57531836372920175</c:v>
                </c:pt>
                <c:pt idx="95">
                  <c:v>0.59893147600441177</c:v>
                </c:pt>
                <c:pt idx="96">
                  <c:v>0.4122452764795918</c:v>
                </c:pt>
                <c:pt idx="97">
                  <c:v>0.54993626814011276</c:v>
                </c:pt>
                <c:pt idx="98">
                  <c:v>0.51299429624738935</c:v>
                </c:pt>
                <c:pt idx="99">
                  <c:v>0.42406062938304723</c:v>
                </c:pt>
                <c:pt idx="100">
                  <c:v>0.4238911758934954</c:v>
                </c:pt>
                <c:pt idx="101">
                  <c:v>0.51513684888440892</c:v>
                </c:pt>
                <c:pt idx="102">
                  <c:v>0.4915302801683582</c:v>
                </c:pt>
                <c:pt idx="103">
                  <c:v>0.45894363334725868</c:v>
                </c:pt>
                <c:pt idx="104">
                  <c:v>0.44065018774186276</c:v>
                </c:pt>
                <c:pt idx="105">
                  <c:v>0.47048548399735979</c:v>
                </c:pt>
                <c:pt idx="106">
                  <c:v>0.51437251796241101</c:v>
                </c:pt>
                <c:pt idx="107">
                  <c:v>0.47339829379863607</c:v>
                </c:pt>
                <c:pt idx="108">
                  <c:v>0.5716697739126364</c:v>
                </c:pt>
                <c:pt idx="109">
                  <c:v>0.46047167787435395</c:v>
                </c:pt>
                <c:pt idx="110">
                  <c:v>0.58573879649544169</c:v>
                </c:pt>
                <c:pt idx="111">
                  <c:v>0.49389556074355856</c:v>
                </c:pt>
                <c:pt idx="112">
                  <c:v>0.5527596287223141</c:v>
                </c:pt>
                <c:pt idx="113">
                  <c:v>0.50232258463625956</c:v>
                </c:pt>
                <c:pt idx="114">
                  <c:v>0.53252237565644167</c:v>
                </c:pt>
                <c:pt idx="115">
                  <c:v>0.55066988754624535</c:v>
                </c:pt>
                <c:pt idx="116">
                  <c:v>0.598790727750795</c:v>
                </c:pt>
                <c:pt idx="117">
                  <c:v>0.43658564979684567</c:v>
                </c:pt>
                <c:pt idx="118">
                  <c:v>0.60557053408850336</c:v>
                </c:pt>
                <c:pt idx="119">
                  <c:v>0.56528424788012577</c:v>
                </c:pt>
                <c:pt idx="120">
                  <c:v>0.52890909636666095</c:v>
                </c:pt>
                <c:pt idx="121">
                  <c:v>0.58131288123609448</c:v>
                </c:pt>
                <c:pt idx="122">
                  <c:v>0.45076443132479604</c:v>
                </c:pt>
                <c:pt idx="123">
                  <c:v>0.44263621967842437</c:v>
                </c:pt>
                <c:pt idx="124">
                  <c:v>0.47022269219225155</c:v>
                </c:pt>
                <c:pt idx="125">
                  <c:v>0.42208601780916943</c:v>
                </c:pt>
                <c:pt idx="126">
                  <c:v>0.42737552854832994</c:v>
                </c:pt>
                <c:pt idx="127">
                  <c:v>0.50196929417334324</c:v>
                </c:pt>
                <c:pt idx="128">
                  <c:v>0.4921492638258213</c:v>
                </c:pt>
                <c:pt idx="129">
                  <c:v>0.51126411130078986</c:v>
                </c:pt>
                <c:pt idx="130">
                  <c:v>0.51959230275750934</c:v>
                </c:pt>
                <c:pt idx="131">
                  <c:v>0.53551704167890035</c:v>
                </c:pt>
                <c:pt idx="132">
                  <c:v>0.4213385087727457</c:v>
                </c:pt>
                <c:pt idx="133">
                  <c:v>0.51151761248652616</c:v>
                </c:pt>
                <c:pt idx="134">
                  <c:v>0.50248466118883517</c:v>
                </c:pt>
                <c:pt idx="135">
                  <c:v>0.56481854400938658</c:v>
                </c:pt>
                <c:pt idx="136">
                  <c:v>0.4792453034318363</c:v>
                </c:pt>
                <c:pt idx="137">
                  <c:v>0.47237178838843041</c:v>
                </c:pt>
                <c:pt idx="138">
                  <c:v>0.54984509043371277</c:v>
                </c:pt>
                <c:pt idx="139">
                  <c:v>0.45700849918925213</c:v>
                </c:pt>
                <c:pt idx="140">
                  <c:v>0.46679692291140051</c:v>
                </c:pt>
                <c:pt idx="141">
                  <c:v>0.58901082300189178</c:v>
                </c:pt>
                <c:pt idx="142">
                  <c:v>0.42933532451656387</c:v>
                </c:pt>
                <c:pt idx="143">
                  <c:v>0.45651489259455036</c:v>
                </c:pt>
                <c:pt idx="144">
                  <c:v>0.50224804362036446</c:v>
                </c:pt>
                <c:pt idx="145">
                  <c:v>0.50186796160390879</c:v>
                </c:pt>
                <c:pt idx="146">
                  <c:v>0.49869890355668367</c:v>
                </c:pt>
                <c:pt idx="147">
                  <c:v>0.50423824244601279</c:v>
                </c:pt>
                <c:pt idx="148">
                  <c:v>0.54837741949961627</c:v>
                </c:pt>
                <c:pt idx="149">
                  <c:v>0.43303734311098174</c:v>
                </c:pt>
                <c:pt idx="150">
                  <c:v>0.4621539590293704</c:v>
                </c:pt>
                <c:pt idx="151">
                  <c:v>0.49678130119868907</c:v>
                </c:pt>
                <c:pt idx="152">
                  <c:v>0.43397588086267685</c:v>
                </c:pt>
                <c:pt idx="153">
                  <c:v>0.45677722141198285</c:v>
                </c:pt>
                <c:pt idx="154">
                  <c:v>0.4700590414815769</c:v>
                </c:pt>
                <c:pt idx="155">
                  <c:v>0.50614639985540932</c:v>
                </c:pt>
                <c:pt idx="156">
                  <c:v>0.48411297066613185</c:v>
                </c:pt>
                <c:pt idx="157">
                  <c:v>0.59659036338591864</c:v>
                </c:pt>
                <c:pt idx="158">
                  <c:v>0.58641988223322883</c:v>
                </c:pt>
                <c:pt idx="159">
                  <c:v>0.56926779384762294</c:v>
                </c:pt>
                <c:pt idx="160">
                  <c:v>0.49466288565253103</c:v>
                </c:pt>
                <c:pt idx="161">
                  <c:v>0.47204995022166296</c:v>
                </c:pt>
                <c:pt idx="162">
                  <c:v>0.47650774989898909</c:v>
                </c:pt>
                <c:pt idx="163">
                  <c:v>0.51248226274316733</c:v>
                </c:pt>
                <c:pt idx="164">
                  <c:v>0.46453547503908887</c:v>
                </c:pt>
                <c:pt idx="165">
                  <c:v>0.52641087659665253</c:v>
                </c:pt>
                <c:pt idx="166">
                  <c:v>0.51275919110532753</c:v>
                </c:pt>
                <c:pt idx="167">
                  <c:v>0.58262974165107428</c:v>
                </c:pt>
                <c:pt idx="168">
                  <c:v>0.51684502648345765</c:v>
                </c:pt>
                <c:pt idx="169">
                  <c:v>0.42933424421198502</c:v>
                </c:pt>
                <c:pt idx="170">
                  <c:v>0.5442304697482051</c:v>
                </c:pt>
                <c:pt idx="171">
                  <c:v>0.52706436826892777</c:v>
                </c:pt>
                <c:pt idx="172">
                  <c:v>0.48334666433004808</c:v>
                </c:pt>
                <c:pt idx="173">
                  <c:v>0.42781626195038952</c:v>
                </c:pt>
                <c:pt idx="174">
                  <c:v>0.51002873671685123</c:v>
                </c:pt>
                <c:pt idx="175">
                  <c:v>0.55399031169779878</c:v>
                </c:pt>
                <c:pt idx="176">
                  <c:v>0.49884826338108035</c:v>
                </c:pt>
                <c:pt idx="177">
                  <c:v>0.53624498176953617</c:v>
                </c:pt>
                <c:pt idx="178">
                  <c:v>0.46583199486215288</c:v>
                </c:pt>
                <c:pt idx="179">
                  <c:v>0.51632530738380855</c:v>
                </c:pt>
                <c:pt idx="180">
                  <c:v>0.41965042483885207</c:v>
                </c:pt>
                <c:pt idx="181">
                  <c:v>0.46347412208977568</c:v>
                </c:pt>
                <c:pt idx="182">
                  <c:v>0.52951283229664892</c:v>
                </c:pt>
                <c:pt idx="183">
                  <c:v>0.53295857177927342</c:v>
                </c:pt>
                <c:pt idx="184">
                  <c:v>0.51682215489224559</c:v>
                </c:pt>
                <c:pt idx="185">
                  <c:v>0.49156293623246489</c:v>
                </c:pt>
                <c:pt idx="186">
                  <c:v>0.51238111536880349</c:v>
                </c:pt>
                <c:pt idx="187">
                  <c:v>0.42867140018864763</c:v>
                </c:pt>
                <c:pt idx="188">
                  <c:v>0.53286770273132433</c:v>
                </c:pt>
                <c:pt idx="189">
                  <c:v>0.50242490491273817</c:v>
                </c:pt>
                <c:pt idx="190">
                  <c:v>0.44896887251829287</c:v>
                </c:pt>
                <c:pt idx="191">
                  <c:v>0.54417799781154974</c:v>
                </c:pt>
                <c:pt idx="192">
                  <c:v>0.47675430626957921</c:v>
                </c:pt>
                <c:pt idx="193">
                  <c:v>0.57015259416301334</c:v>
                </c:pt>
                <c:pt idx="194">
                  <c:v>0.46212340184272993</c:v>
                </c:pt>
                <c:pt idx="195">
                  <c:v>0.48079884314697713</c:v>
                </c:pt>
                <c:pt idx="196">
                  <c:v>0.49610308598449615</c:v>
                </c:pt>
                <c:pt idx="197">
                  <c:v>0.50555136809373713</c:v>
                </c:pt>
                <c:pt idx="198">
                  <c:v>0.55707880988933534</c:v>
                </c:pt>
                <c:pt idx="199">
                  <c:v>0.5052036952146276</c:v>
                </c:pt>
                <c:pt idx="200">
                  <c:v>0.47877799453715236</c:v>
                </c:pt>
                <c:pt idx="201">
                  <c:v>0.53899154812915007</c:v>
                </c:pt>
                <c:pt idx="202">
                  <c:v>0.48837458703205827</c:v>
                </c:pt>
                <c:pt idx="203">
                  <c:v>0.51461651246785789</c:v>
                </c:pt>
                <c:pt idx="204">
                  <c:v>0.47149526011952458</c:v>
                </c:pt>
                <c:pt idx="205">
                  <c:v>0.55605461941751222</c:v>
                </c:pt>
                <c:pt idx="206">
                  <c:v>0.58347886104953894</c:v>
                </c:pt>
                <c:pt idx="207">
                  <c:v>0.52337577631712406</c:v>
                </c:pt>
                <c:pt idx="208">
                  <c:v>0.57323535130736292</c:v>
                </c:pt>
                <c:pt idx="209">
                  <c:v>0.50790223431927928</c:v>
                </c:pt>
                <c:pt idx="210">
                  <c:v>0.51333795656663717</c:v>
                </c:pt>
                <c:pt idx="211">
                  <c:v>0.52924429944435369</c:v>
                </c:pt>
                <c:pt idx="212">
                  <c:v>0.49377512221601189</c:v>
                </c:pt>
                <c:pt idx="213">
                  <c:v>0.57878015345127376</c:v>
                </c:pt>
                <c:pt idx="214">
                  <c:v>0.41763084172867548</c:v>
                </c:pt>
                <c:pt idx="215">
                  <c:v>0.50008360709917443</c:v>
                </c:pt>
                <c:pt idx="216">
                  <c:v>0.48201971078372269</c:v>
                </c:pt>
                <c:pt idx="217">
                  <c:v>0.57199559377342135</c:v>
                </c:pt>
                <c:pt idx="218">
                  <c:v>0.46035318389504742</c:v>
                </c:pt>
                <c:pt idx="219">
                  <c:v>0.58467762874119911</c:v>
                </c:pt>
                <c:pt idx="220">
                  <c:v>0.51245969981040618</c:v>
                </c:pt>
                <c:pt idx="221">
                  <c:v>0.52308890915284445</c:v>
                </c:pt>
                <c:pt idx="222">
                  <c:v>0.53542228353446975</c:v>
                </c:pt>
                <c:pt idx="223">
                  <c:v>0.48279123344762753</c:v>
                </c:pt>
                <c:pt idx="224">
                  <c:v>0.4537240646130753</c:v>
                </c:pt>
                <c:pt idx="225">
                  <c:v>0.56225914813440692</c:v>
                </c:pt>
                <c:pt idx="226">
                  <c:v>0.4179242524521144</c:v>
                </c:pt>
                <c:pt idx="227">
                  <c:v>0.48892322742855743</c:v>
                </c:pt>
                <c:pt idx="228">
                  <c:v>0.48942399489932042</c:v>
                </c:pt>
                <c:pt idx="229">
                  <c:v>0.58097817201192314</c:v>
                </c:pt>
                <c:pt idx="230">
                  <c:v>0.56632109334843639</c:v>
                </c:pt>
                <c:pt idx="231">
                  <c:v>0.60185453326625837</c:v>
                </c:pt>
                <c:pt idx="232">
                  <c:v>0.48463660972810824</c:v>
                </c:pt>
                <c:pt idx="233">
                  <c:v>0.42021891197374567</c:v>
                </c:pt>
                <c:pt idx="234">
                  <c:v>0.40139608625918632</c:v>
                </c:pt>
                <c:pt idx="235">
                  <c:v>0.41622490248476179</c:v>
                </c:pt>
                <c:pt idx="236">
                  <c:v>0.45958771093678047</c:v>
                </c:pt>
                <c:pt idx="237">
                  <c:v>0.4270389673734532</c:v>
                </c:pt>
                <c:pt idx="238">
                  <c:v>0.41456459781145044</c:v>
                </c:pt>
                <c:pt idx="239">
                  <c:v>0.4619820054063668</c:v>
                </c:pt>
                <c:pt idx="240">
                  <c:v>0.43581378760864414</c:v>
                </c:pt>
                <c:pt idx="241">
                  <c:v>0.42774218392217017</c:v>
                </c:pt>
                <c:pt idx="242">
                  <c:v>0.42586618872336002</c:v>
                </c:pt>
                <c:pt idx="243">
                  <c:v>0.45021205616104015</c:v>
                </c:pt>
                <c:pt idx="244">
                  <c:v>0.41329196815248592</c:v>
                </c:pt>
                <c:pt idx="245">
                  <c:v>0.41551683999836486</c:v>
                </c:pt>
                <c:pt idx="246">
                  <c:v>0.42159981901728955</c:v>
                </c:pt>
                <c:pt idx="247">
                  <c:v>0.43996209545723935</c:v>
                </c:pt>
                <c:pt idx="248">
                  <c:v>0.44081856092683575</c:v>
                </c:pt>
                <c:pt idx="249">
                  <c:v>0.41980231566254628</c:v>
                </c:pt>
                <c:pt idx="250">
                  <c:v>0.41879843491679331</c:v>
                </c:pt>
                <c:pt idx="251">
                  <c:v>0.43891216287060997</c:v>
                </c:pt>
                <c:pt idx="252">
                  <c:v>0.49614376716832664</c:v>
                </c:pt>
                <c:pt idx="253">
                  <c:v>0.42310384991690375</c:v>
                </c:pt>
                <c:pt idx="254">
                  <c:v>0.4186942935554549</c:v>
                </c:pt>
                <c:pt idx="255">
                  <c:v>0.42279173449133944</c:v>
                </c:pt>
                <c:pt idx="256">
                  <c:v>0.41646868092929373</c:v>
                </c:pt>
                <c:pt idx="257">
                  <c:v>0.42585513875081732</c:v>
                </c:pt>
                <c:pt idx="258">
                  <c:v>0.39301283013482502</c:v>
                </c:pt>
                <c:pt idx="259">
                  <c:v>0.45259977620562136</c:v>
                </c:pt>
                <c:pt idx="260">
                  <c:v>0.42754454991605051</c:v>
                </c:pt>
                <c:pt idx="261">
                  <c:v>0.43484101963474331</c:v>
                </c:pt>
                <c:pt idx="262">
                  <c:v>0.45408908409712634</c:v>
                </c:pt>
                <c:pt idx="263">
                  <c:v>0.42008217627999073</c:v>
                </c:pt>
                <c:pt idx="264">
                  <c:v>0.45211975058275977</c:v>
                </c:pt>
                <c:pt idx="265">
                  <c:v>0.4357364069350006</c:v>
                </c:pt>
                <c:pt idx="266">
                  <c:v>0.44695450573593731</c:v>
                </c:pt>
                <c:pt idx="267">
                  <c:v>0.44075503901763763</c:v>
                </c:pt>
                <c:pt idx="268">
                  <c:v>0.43250873464794626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4119-49D9-AC47-1E95D0E4282E}"/>
            </c:ext>
          </c:extLst>
        </c:ser>
        <c:ser>
          <c:idx val="8"/>
          <c:order val="7"/>
          <c:spPr>
            <a:ln w="25400" cap="rnd">
              <a:noFill/>
              <a:round/>
            </a:ln>
            <a:effectLst/>
          </c:spPr>
          <c:xVal>
            <c:numRef>
              <c:f>v1_vs_Z!$W$3:$W$409</c:f>
              <c:numCache>
                <c:formatCode>General</c:formatCode>
                <c:ptCount val="407"/>
                <c:pt idx="0">
                  <c:v>2000</c:v>
                </c:pt>
                <c:pt idx="1">
                  <c:v>2000</c:v>
                </c:pt>
                <c:pt idx="2">
                  <c:v>2000</c:v>
                </c:pt>
                <c:pt idx="3">
                  <c:v>2000</c:v>
                </c:pt>
                <c:pt idx="4">
                  <c:v>2000</c:v>
                </c:pt>
                <c:pt idx="5">
                  <c:v>2000</c:v>
                </c:pt>
                <c:pt idx="6">
                  <c:v>2000</c:v>
                </c:pt>
                <c:pt idx="7">
                  <c:v>2000</c:v>
                </c:pt>
                <c:pt idx="8">
                  <c:v>2000</c:v>
                </c:pt>
                <c:pt idx="9">
                  <c:v>2000</c:v>
                </c:pt>
                <c:pt idx="10">
                  <c:v>2000</c:v>
                </c:pt>
                <c:pt idx="11">
                  <c:v>2000</c:v>
                </c:pt>
                <c:pt idx="12">
                  <c:v>2000</c:v>
                </c:pt>
                <c:pt idx="13">
                  <c:v>2000</c:v>
                </c:pt>
                <c:pt idx="14">
                  <c:v>2000</c:v>
                </c:pt>
                <c:pt idx="15">
                  <c:v>2000</c:v>
                </c:pt>
                <c:pt idx="16">
                  <c:v>2000</c:v>
                </c:pt>
                <c:pt idx="17">
                  <c:v>2000</c:v>
                </c:pt>
                <c:pt idx="18">
                  <c:v>2000</c:v>
                </c:pt>
                <c:pt idx="19">
                  <c:v>2000</c:v>
                </c:pt>
                <c:pt idx="20">
                  <c:v>2000</c:v>
                </c:pt>
                <c:pt idx="21">
                  <c:v>2000</c:v>
                </c:pt>
                <c:pt idx="22">
                  <c:v>2000</c:v>
                </c:pt>
                <c:pt idx="23">
                  <c:v>2000</c:v>
                </c:pt>
                <c:pt idx="24">
                  <c:v>2000</c:v>
                </c:pt>
                <c:pt idx="25">
                  <c:v>2000</c:v>
                </c:pt>
                <c:pt idx="26">
                  <c:v>2000</c:v>
                </c:pt>
                <c:pt idx="27">
                  <c:v>2000</c:v>
                </c:pt>
                <c:pt idx="28">
                  <c:v>2000</c:v>
                </c:pt>
                <c:pt idx="29">
                  <c:v>2000</c:v>
                </c:pt>
                <c:pt idx="30">
                  <c:v>2000</c:v>
                </c:pt>
                <c:pt idx="31">
                  <c:v>2000</c:v>
                </c:pt>
                <c:pt idx="32">
                  <c:v>2000</c:v>
                </c:pt>
                <c:pt idx="33">
                  <c:v>2000</c:v>
                </c:pt>
                <c:pt idx="34">
                  <c:v>2000</c:v>
                </c:pt>
                <c:pt idx="35">
                  <c:v>2000</c:v>
                </c:pt>
                <c:pt idx="36">
                  <c:v>2000</c:v>
                </c:pt>
                <c:pt idx="37">
                  <c:v>2000</c:v>
                </c:pt>
                <c:pt idx="38">
                  <c:v>2000</c:v>
                </c:pt>
                <c:pt idx="39">
                  <c:v>2000</c:v>
                </c:pt>
                <c:pt idx="40">
                  <c:v>2000</c:v>
                </c:pt>
                <c:pt idx="41">
                  <c:v>2000</c:v>
                </c:pt>
                <c:pt idx="42">
                  <c:v>2000</c:v>
                </c:pt>
                <c:pt idx="43">
                  <c:v>2000</c:v>
                </c:pt>
                <c:pt idx="44">
                  <c:v>2000</c:v>
                </c:pt>
                <c:pt idx="45">
                  <c:v>2000</c:v>
                </c:pt>
                <c:pt idx="46">
                  <c:v>2000</c:v>
                </c:pt>
                <c:pt idx="47">
                  <c:v>2000</c:v>
                </c:pt>
                <c:pt idx="48">
                  <c:v>2000</c:v>
                </c:pt>
                <c:pt idx="49">
                  <c:v>2000</c:v>
                </c:pt>
                <c:pt idx="50">
                  <c:v>2000</c:v>
                </c:pt>
                <c:pt idx="51">
                  <c:v>2000</c:v>
                </c:pt>
                <c:pt idx="52">
                  <c:v>2000</c:v>
                </c:pt>
                <c:pt idx="53">
                  <c:v>2000</c:v>
                </c:pt>
                <c:pt idx="54">
                  <c:v>2000</c:v>
                </c:pt>
                <c:pt idx="55">
                  <c:v>2000</c:v>
                </c:pt>
                <c:pt idx="56">
                  <c:v>2000</c:v>
                </c:pt>
                <c:pt idx="57">
                  <c:v>2000</c:v>
                </c:pt>
                <c:pt idx="58">
                  <c:v>2000</c:v>
                </c:pt>
                <c:pt idx="59">
                  <c:v>2000</c:v>
                </c:pt>
                <c:pt idx="60">
                  <c:v>2000</c:v>
                </c:pt>
                <c:pt idx="61">
                  <c:v>2000</c:v>
                </c:pt>
                <c:pt idx="62">
                  <c:v>2000</c:v>
                </c:pt>
                <c:pt idx="63">
                  <c:v>2000</c:v>
                </c:pt>
                <c:pt idx="64">
                  <c:v>2000</c:v>
                </c:pt>
                <c:pt idx="65">
                  <c:v>2000</c:v>
                </c:pt>
                <c:pt idx="66">
                  <c:v>2000</c:v>
                </c:pt>
                <c:pt idx="67">
                  <c:v>2000</c:v>
                </c:pt>
                <c:pt idx="68">
                  <c:v>2000</c:v>
                </c:pt>
                <c:pt idx="69">
                  <c:v>2000</c:v>
                </c:pt>
                <c:pt idx="70">
                  <c:v>2000</c:v>
                </c:pt>
                <c:pt idx="71">
                  <c:v>2000</c:v>
                </c:pt>
                <c:pt idx="72">
                  <c:v>2000</c:v>
                </c:pt>
                <c:pt idx="73">
                  <c:v>2000</c:v>
                </c:pt>
                <c:pt idx="74">
                  <c:v>2000</c:v>
                </c:pt>
                <c:pt idx="75">
                  <c:v>2000</c:v>
                </c:pt>
                <c:pt idx="76">
                  <c:v>2000</c:v>
                </c:pt>
                <c:pt idx="77">
                  <c:v>2000</c:v>
                </c:pt>
                <c:pt idx="78">
                  <c:v>2000</c:v>
                </c:pt>
                <c:pt idx="79">
                  <c:v>2000</c:v>
                </c:pt>
                <c:pt idx="80">
                  <c:v>2000</c:v>
                </c:pt>
                <c:pt idx="81">
                  <c:v>2000</c:v>
                </c:pt>
                <c:pt idx="82">
                  <c:v>2000</c:v>
                </c:pt>
                <c:pt idx="83">
                  <c:v>2000</c:v>
                </c:pt>
                <c:pt idx="84">
                  <c:v>2000</c:v>
                </c:pt>
                <c:pt idx="85">
                  <c:v>2000</c:v>
                </c:pt>
                <c:pt idx="86">
                  <c:v>2000</c:v>
                </c:pt>
                <c:pt idx="87">
                  <c:v>2000</c:v>
                </c:pt>
                <c:pt idx="88">
                  <c:v>2000</c:v>
                </c:pt>
                <c:pt idx="89">
                  <c:v>2000</c:v>
                </c:pt>
                <c:pt idx="90">
                  <c:v>2000</c:v>
                </c:pt>
                <c:pt idx="91">
                  <c:v>2000</c:v>
                </c:pt>
                <c:pt idx="92">
                  <c:v>2000</c:v>
                </c:pt>
                <c:pt idx="93">
                  <c:v>2000</c:v>
                </c:pt>
                <c:pt idx="94">
                  <c:v>2000</c:v>
                </c:pt>
                <c:pt idx="95">
                  <c:v>2000</c:v>
                </c:pt>
                <c:pt idx="96">
                  <c:v>2000</c:v>
                </c:pt>
                <c:pt idx="97">
                  <c:v>2000</c:v>
                </c:pt>
                <c:pt idx="98">
                  <c:v>2000</c:v>
                </c:pt>
                <c:pt idx="99">
                  <c:v>2000</c:v>
                </c:pt>
                <c:pt idx="100">
                  <c:v>2000</c:v>
                </c:pt>
                <c:pt idx="101">
                  <c:v>2000</c:v>
                </c:pt>
                <c:pt idx="102">
                  <c:v>2000</c:v>
                </c:pt>
                <c:pt idx="103">
                  <c:v>2000</c:v>
                </c:pt>
                <c:pt idx="104">
                  <c:v>2000</c:v>
                </c:pt>
                <c:pt idx="105">
                  <c:v>2000</c:v>
                </c:pt>
                <c:pt idx="106">
                  <c:v>2000</c:v>
                </c:pt>
                <c:pt idx="107">
                  <c:v>2000</c:v>
                </c:pt>
                <c:pt idx="108">
                  <c:v>2000</c:v>
                </c:pt>
                <c:pt idx="109">
                  <c:v>2000</c:v>
                </c:pt>
                <c:pt idx="110">
                  <c:v>2000</c:v>
                </c:pt>
                <c:pt idx="111">
                  <c:v>2000</c:v>
                </c:pt>
                <c:pt idx="112">
                  <c:v>2000</c:v>
                </c:pt>
                <c:pt idx="113">
                  <c:v>2000</c:v>
                </c:pt>
                <c:pt idx="114">
                  <c:v>2000</c:v>
                </c:pt>
                <c:pt idx="115">
                  <c:v>2000</c:v>
                </c:pt>
                <c:pt idx="116">
                  <c:v>2000</c:v>
                </c:pt>
                <c:pt idx="117">
                  <c:v>2000</c:v>
                </c:pt>
                <c:pt idx="118">
                  <c:v>2000</c:v>
                </c:pt>
                <c:pt idx="119">
                  <c:v>2000</c:v>
                </c:pt>
                <c:pt idx="120">
                  <c:v>2000</c:v>
                </c:pt>
                <c:pt idx="121">
                  <c:v>2000</c:v>
                </c:pt>
                <c:pt idx="122">
                  <c:v>2000</c:v>
                </c:pt>
                <c:pt idx="123">
                  <c:v>2000</c:v>
                </c:pt>
                <c:pt idx="124">
                  <c:v>2000</c:v>
                </c:pt>
                <c:pt idx="125">
                  <c:v>2000</c:v>
                </c:pt>
                <c:pt idx="126">
                  <c:v>2000</c:v>
                </c:pt>
                <c:pt idx="127">
                  <c:v>2000</c:v>
                </c:pt>
                <c:pt idx="128">
                  <c:v>2000</c:v>
                </c:pt>
                <c:pt idx="129">
                  <c:v>2000</c:v>
                </c:pt>
                <c:pt idx="130">
                  <c:v>2000</c:v>
                </c:pt>
                <c:pt idx="131">
                  <c:v>2000</c:v>
                </c:pt>
                <c:pt idx="132">
                  <c:v>2000</c:v>
                </c:pt>
                <c:pt idx="133">
                  <c:v>2000</c:v>
                </c:pt>
                <c:pt idx="134">
                  <c:v>2000</c:v>
                </c:pt>
                <c:pt idx="135">
                  <c:v>2000</c:v>
                </c:pt>
                <c:pt idx="136">
                  <c:v>2000</c:v>
                </c:pt>
                <c:pt idx="137">
                  <c:v>2000</c:v>
                </c:pt>
                <c:pt idx="138">
                  <c:v>2000</c:v>
                </c:pt>
                <c:pt idx="139">
                  <c:v>2000</c:v>
                </c:pt>
                <c:pt idx="140">
                  <c:v>2000</c:v>
                </c:pt>
                <c:pt idx="141">
                  <c:v>2000</c:v>
                </c:pt>
                <c:pt idx="142">
                  <c:v>2000</c:v>
                </c:pt>
                <c:pt idx="143">
                  <c:v>2000</c:v>
                </c:pt>
                <c:pt idx="144">
                  <c:v>2000</c:v>
                </c:pt>
                <c:pt idx="145">
                  <c:v>2000</c:v>
                </c:pt>
                <c:pt idx="146">
                  <c:v>2000</c:v>
                </c:pt>
                <c:pt idx="147">
                  <c:v>2000</c:v>
                </c:pt>
                <c:pt idx="148">
                  <c:v>2000</c:v>
                </c:pt>
                <c:pt idx="149">
                  <c:v>2000</c:v>
                </c:pt>
                <c:pt idx="150">
                  <c:v>2000</c:v>
                </c:pt>
                <c:pt idx="151">
                  <c:v>2000</c:v>
                </c:pt>
                <c:pt idx="152">
                  <c:v>2000</c:v>
                </c:pt>
                <c:pt idx="153">
                  <c:v>2000</c:v>
                </c:pt>
                <c:pt idx="154">
                  <c:v>2000</c:v>
                </c:pt>
                <c:pt idx="155">
                  <c:v>2000</c:v>
                </c:pt>
                <c:pt idx="156">
                  <c:v>2000</c:v>
                </c:pt>
                <c:pt idx="157">
                  <c:v>2000</c:v>
                </c:pt>
                <c:pt idx="158">
                  <c:v>2000</c:v>
                </c:pt>
                <c:pt idx="159">
                  <c:v>2000</c:v>
                </c:pt>
                <c:pt idx="160">
                  <c:v>2000</c:v>
                </c:pt>
                <c:pt idx="161">
                  <c:v>2000</c:v>
                </c:pt>
                <c:pt idx="162">
                  <c:v>2000</c:v>
                </c:pt>
                <c:pt idx="163">
                  <c:v>2000</c:v>
                </c:pt>
                <c:pt idx="164">
                  <c:v>2000</c:v>
                </c:pt>
                <c:pt idx="165">
                  <c:v>2000</c:v>
                </c:pt>
                <c:pt idx="166">
                  <c:v>2000</c:v>
                </c:pt>
                <c:pt idx="167">
                  <c:v>2000</c:v>
                </c:pt>
                <c:pt idx="168">
                  <c:v>2000</c:v>
                </c:pt>
                <c:pt idx="169">
                  <c:v>2000</c:v>
                </c:pt>
                <c:pt idx="170">
                  <c:v>2000</c:v>
                </c:pt>
                <c:pt idx="171">
                  <c:v>2000</c:v>
                </c:pt>
                <c:pt idx="172">
                  <c:v>2000</c:v>
                </c:pt>
                <c:pt idx="173">
                  <c:v>2000</c:v>
                </c:pt>
                <c:pt idx="174">
                  <c:v>2000</c:v>
                </c:pt>
                <c:pt idx="175">
                  <c:v>2000</c:v>
                </c:pt>
                <c:pt idx="176">
                  <c:v>2000</c:v>
                </c:pt>
                <c:pt idx="177">
                  <c:v>2000</c:v>
                </c:pt>
                <c:pt idx="178">
                  <c:v>2000</c:v>
                </c:pt>
                <c:pt idx="179">
                  <c:v>2000</c:v>
                </c:pt>
                <c:pt idx="180">
                  <c:v>2000</c:v>
                </c:pt>
                <c:pt idx="181">
                  <c:v>2000</c:v>
                </c:pt>
                <c:pt idx="182">
                  <c:v>2000</c:v>
                </c:pt>
                <c:pt idx="183">
                  <c:v>2000</c:v>
                </c:pt>
                <c:pt idx="184">
                  <c:v>2000</c:v>
                </c:pt>
                <c:pt idx="185">
                  <c:v>2000</c:v>
                </c:pt>
                <c:pt idx="186">
                  <c:v>2000</c:v>
                </c:pt>
                <c:pt idx="187">
                  <c:v>2000</c:v>
                </c:pt>
                <c:pt idx="188">
                  <c:v>2000</c:v>
                </c:pt>
                <c:pt idx="189">
                  <c:v>2000</c:v>
                </c:pt>
                <c:pt idx="190">
                  <c:v>2000</c:v>
                </c:pt>
                <c:pt idx="191">
                  <c:v>2000</c:v>
                </c:pt>
                <c:pt idx="192">
                  <c:v>2000</c:v>
                </c:pt>
                <c:pt idx="193">
                  <c:v>2000</c:v>
                </c:pt>
                <c:pt idx="194">
                  <c:v>2000</c:v>
                </c:pt>
                <c:pt idx="195">
                  <c:v>2000</c:v>
                </c:pt>
                <c:pt idx="196">
                  <c:v>2000</c:v>
                </c:pt>
                <c:pt idx="197">
                  <c:v>2000</c:v>
                </c:pt>
                <c:pt idx="198">
                  <c:v>2000</c:v>
                </c:pt>
                <c:pt idx="199">
                  <c:v>2000</c:v>
                </c:pt>
                <c:pt idx="200">
                  <c:v>2000</c:v>
                </c:pt>
                <c:pt idx="201">
                  <c:v>2000</c:v>
                </c:pt>
                <c:pt idx="202">
                  <c:v>2000</c:v>
                </c:pt>
                <c:pt idx="203">
                  <c:v>2000</c:v>
                </c:pt>
                <c:pt idx="204">
                  <c:v>2000</c:v>
                </c:pt>
                <c:pt idx="205">
                  <c:v>2000</c:v>
                </c:pt>
                <c:pt idx="206">
                  <c:v>2000</c:v>
                </c:pt>
                <c:pt idx="207">
                  <c:v>2000</c:v>
                </c:pt>
                <c:pt idx="208">
                  <c:v>2000</c:v>
                </c:pt>
                <c:pt idx="209">
                  <c:v>2000</c:v>
                </c:pt>
                <c:pt idx="210">
                  <c:v>2000</c:v>
                </c:pt>
                <c:pt idx="211">
                  <c:v>2000</c:v>
                </c:pt>
                <c:pt idx="212">
                  <c:v>2000</c:v>
                </c:pt>
                <c:pt idx="213">
                  <c:v>2000</c:v>
                </c:pt>
                <c:pt idx="214">
                  <c:v>2000</c:v>
                </c:pt>
                <c:pt idx="215">
                  <c:v>2000</c:v>
                </c:pt>
                <c:pt idx="216">
                  <c:v>2000</c:v>
                </c:pt>
                <c:pt idx="217">
                  <c:v>2000</c:v>
                </c:pt>
                <c:pt idx="218">
                  <c:v>2000</c:v>
                </c:pt>
                <c:pt idx="219">
                  <c:v>2000</c:v>
                </c:pt>
                <c:pt idx="220">
                  <c:v>2000</c:v>
                </c:pt>
                <c:pt idx="221">
                  <c:v>2000</c:v>
                </c:pt>
                <c:pt idx="222">
                  <c:v>2000</c:v>
                </c:pt>
                <c:pt idx="223">
                  <c:v>2000</c:v>
                </c:pt>
                <c:pt idx="224">
                  <c:v>2000</c:v>
                </c:pt>
                <c:pt idx="225">
                  <c:v>2000</c:v>
                </c:pt>
                <c:pt idx="226">
                  <c:v>2000</c:v>
                </c:pt>
                <c:pt idx="227">
                  <c:v>2000</c:v>
                </c:pt>
                <c:pt idx="228">
                  <c:v>2000</c:v>
                </c:pt>
              </c:numCache>
            </c:numRef>
          </c:xVal>
          <c:yVal>
            <c:numRef>
              <c:f>v1_vs_Z!$X$3:$X$409</c:f>
              <c:numCache>
                <c:formatCode>General</c:formatCode>
                <c:ptCount val="407"/>
                <c:pt idx="0">
                  <c:v>0.47507585247935413</c:v>
                </c:pt>
                <c:pt idx="1">
                  <c:v>0.48322165765742786</c:v>
                </c:pt>
                <c:pt idx="2">
                  <c:v>0.59123976913932286</c:v>
                </c:pt>
                <c:pt idx="3">
                  <c:v>0.49283985624389648</c:v>
                </c:pt>
                <c:pt idx="4">
                  <c:v>0.45925784765028921</c:v>
                </c:pt>
                <c:pt idx="5">
                  <c:v>0.55256468004471682</c:v>
                </c:pt>
                <c:pt idx="6">
                  <c:v>0.52650088140093909</c:v>
                </c:pt>
                <c:pt idx="7">
                  <c:v>0.50214183424740422</c:v>
                </c:pt>
                <c:pt idx="8">
                  <c:v>0.46030707032248086</c:v>
                </c:pt>
                <c:pt idx="9">
                  <c:v>0.49032629614887824</c:v>
                </c:pt>
                <c:pt idx="10">
                  <c:v>0.55735240474022563</c:v>
                </c:pt>
                <c:pt idx="11">
                  <c:v>0.55575867769477583</c:v>
                </c:pt>
                <c:pt idx="12">
                  <c:v>0.4727397709936102</c:v>
                </c:pt>
                <c:pt idx="13">
                  <c:v>0.58567848463413319</c:v>
                </c:pt>
                <c:pt idx="14">
                  <c:v>0.53433531193373063</c:v>
                </c:pt>
                <c:pt idx="15">
                  <c:v>0.44164950034254219</c:v>
                </c:pt>
                <c:pt idx="16">
                  <c:v>0.55244695771153818</c:v>
                </c:pt>
                <c:pt idx="17">
                  <c:v>0.60630088171505625</c:v>
                </c:pt>
                <c:pt idx="18">
                  <c:v>0.49987433666945469</c:v>
                </c:pt>
                <c:pt idx="19">
                  <c:v>0.49265290182017846</c:v>
                </c:pt>
                <c:pt idx="20">
                  <c:v>0.52453954214045051</c:v>
                </c:pt>
                <c:pt idx="21">
                  <c:v>0.57349752579556934</c:v>
                </c:pt>
                <c:pt idx="22">
                  <c:v>0.59115396208996873</c:v>
                </c:pt>
                <c:pt idx="23">
                  <c:v>0.47169594984430896</c:v>
                </c:pt>
                <c:pt idx="24">
                  <c:v>0.49366940669657322</c:v>
                </c:pt>
                <c:pt idx="25">
                  <c:v>0.51931778193126632</c:v>
                </c:pt>
                <c:pt idx="26">
                  <c:v>0.5512475727029762</c:v>
                </c:pt>
                <c:pt idx="27">
                  <c:v>0.54498304078322379</c:v>
                </c:pt>
                <c:pt idx="28">
                  <c:v>0.56212093088008763</c:v>
                </c:pt>
                <c:pt idx="29">
                  <c:v>0.5475689195532919</c:v>
                </c:pt>
                <c:pt idx="30">
                  <c:v>0.62145693763029075</c:v>
                </c:pt>
                <c:pt idx="31">
                  <c:v>0.44986827237841204</c:v>
                </c:pt>
                <c:pt idx="32">
                  <c:v>0.55850913315087125</c:v>
                </c:pt>
                <c:pt idx="33">
                  <c:v>0.51566255595800581</c:v>
                </c:pt>
                <c:pt idx="34">
                  <c:v>0.45743725664341756</c:v>
                </c:pt>
                <c:pt idx="35">
                  <c:v>0.59526251473008618</c:v>
                </c:pt>
                <c:pt idx="36">
                  <c:v>0.47427442081155508</c:v>
                </c:pt>
                <c:pt idx="37">
                  <c:v>0.54364562371541303</c:v>
                </c:pt>
                <c:pt idx="38">
                  <c:v>0.45706174277203548</c:v>
                </c:pt>
                <c:pt idx="39">
                  <c:v>0.47331026440843538</c:v>
                </c:pt>
                <c:pt idx="40">
                  <c:v>0.57727192479672718</c:v>
                </c:pt>
                <c:pt idx="41">
                  <c:v>0.40696909978551077</c:v>
                </c:pt>
                <c:pt idx="42">
                  <c:v>0.5432793078658682</c:v>
                </c:pt>
                <c:pt idx="43">
                  <c:v>0.57314145740659483</c:v>
                </c:pt>
                <c:pt idx="44">
                  <c:v>0.49356853711481447</c:v>
                </c:pt>
                <c:pt idx="45">
                  <c:v>0.52000109000989991</c:v>
                </c:pt>
                <c:pt idx="46">
                  <c:v>0.51517382616682839</c:v>
                </c:pt>
                <c:pt idx="47">
                  <c:v>0.58761031614671422</c:v>
                </c:pt>
                <c:pt idx="48">
                  <c:v>0.50908427272289991</c:v>
                </c:pt>
                <c:pt idx="49">
                  <c:v>0.51978293021679389</c:v>
                </c:pt>
                <c:pt idx="50">
                  <c:v>0.52551996484393404</c:v>
                </c:pt>
                <c:pt idx="51">
                  <c:v>0.51267989674928827</c:v>
                </c:pt>
                <c:pt idx="52">
                  <c:v>0.46501250667497596</c:v>
                </c:pt>
                <c:pt idx="53">
                  <c:v>0.43648496541015747</c:v>
                </c:pt>
                <c:pt idx="54">
                  <c:v>0.41700293784198156</c:v>
                </c:pt>
                <c:pt idx="55">
                  <c:v>0.51249732527557201</c:v>
                </c:pt>
                <c:pt idx="56">
                  <c:v>0.50786510270763363</c:v>
                </c:pt>
                <c:pt idx="57">
                  <c:v>0.41281617115040248</c:v>
                </c:pt>
                <c:pt idx="58">
                  <c:v>0.525761027094098</c:v>
                </c:pt>
                <c:pt idx="59">
                  <c:v>0.44736458935382178</c:v>
                </c:pt>
                <c:pt idx="60">
                  <c:v>0.58557965219815045</c:v>
                </c:pt>
                <c:pt idx="61">
                  <c:v>0.46414499123283681</c:v>
                </c:pt>
                <c:pt idx="62">
                  <c:v>0.4219446522386508</c:v>
                </c:pt>
                <c:pt idx="63">
                  <c:v>0.53724213376105923</c:v>
                </c:pt>
                <c:pt idx="64">
                  <c:v>0.50462533100930473</c:v>
                </c:pt>
                <c:pt idx="65">
                  <c:v>0.4789314903847926</c:v>
                </c:pt>
                <c:pt idx="66">
                  <c:v>0.47152566297694026</c:v>
                </c:pt>
                <c:pt idx="67">
                  <c:v>0.46494015713408171</c:v>
                </c:pt>
                <c:pt idx="68">
                  <c:v>0.52168130315329586</c:v>
                </c:pt>
                <c:pt idx="69">
                  <c:v>0.49941168851737894</c:v>
                </c:pt>
                <c:pt idx="70">
                  <c:v>0.52246696237425261</c:v>
                </c:pt>
                <c:pt idx="71">
                  <c:v>0.49698615781256139</c:v>
                </c:pt>
                <c:pt idx="72">
                  <c:v>0.51564650571855819</c:v>
                </c:pt>
                <c:pt idx="73">
                  <c:v>0.40029747823484846</c:v>
                </c:pt>
                <c:pt idx="74">
                  <c:v>0.47394461925675402</c:v>
                </c:pt>
                <c:pt idx="75">
                  <c:v>0.57519206069108764</c:v>
                </c:pt>
                <c:pt idx="76">
                  <c:v>0.54622329217068688</c:v>
                </c:pt>
                <c:pt idx="77">
                  <c:v>0.50072296221439794</c:v>
                </c:pt>
                <c:pt idx="78">
                  <c:v>0.47701098663735941</c:v>
                </c:pt>
                <c:pt idx="79">
                  <c:v>0.58483257528355803</c:v>
                </c:pt>
                <c:pt idx="80">
                  <c:v>0.56380657641221965</c:v>
                </c:pt>
                <c:pt idx="81">
                  <c:v>0.40313667299558109</c:v>
                </c:pt>
                <c:pt idx="82">
                  <c:v>0.58217842126414776</c:v>
                </c:pt>
                <c:pt idx="83">
                  <c:v>0.54552862546105962</c:v>
                </c:pt>
                <c:pt idx="84">
                  <c:v>0.5441707134721081</c:v>
                </c:pt>
                <c:pt idx="85">
                  <c:v>0.52011430592969521</c:v>
                </c:pt>
                <c:pt idx="86">
                  <c:v>0.39001992346553593</c:v>
                </c:pt>
                <c:pt idx="87">
                  <c:v>0.39697254766991169</c:v>
                </c:pt>
                <c:pt idx="88">
                  <c:v>0.5540067323273874</c:v>
                </c:pt>
                <c:pt idx="89">
                  <c:v>0.47888006788687032</c:v>
                </c:pt>
                <c:pt idx="90">
                  <c:v>0.50183515121057598</c:v>
                </c:pt>
                <c:pt idx="91">
                  <c:v>0.57104369111080233</c:v>
                </c:pt>
                <c:pt idx="92">
                  <c:v>0.52427891094449863</c:v>
                </c:pt>
                <c:pt idx="93">
                  <c:v>0.51475068629647092</c:v>
                </c:pt>
                <c:pt idx="94">
                  <c:v>0.51658924122518579</c:v>
                </c:pt>
                <c:pt idx="95">
                  <c:v>0.54717784929598379</c:v>
                </c:pt>
                <c:pt idx="96">
                  <c:v>0.39544657115443688</c:v>
                </c:pt>
                <c:pt idx="97">
                  <c:v>0.57845137046936013</c:v>
                </c:pt>
                <c:pt idx="98">
                  <c:v>0.50072293134855217</c:v>
                </c:pt>
                <c:pt idx="99">
                  <c:v>0.47880697756569385</c:v>
                </c:pt>
                <c:pt idx="100">
                  <c:v>0.40894003832382336</c:v>
                </c:pt>
                <c:pt idx="101">
                  <c:v>0.54035520116528857</c:v>
                </c:pt>
                <c:pt idx="102">
                  <c:v>0.51386326238424718</c:v>
                </c:pt>
                <c:pt idx="103">
                  <c:v>0.45420943002713837</c:v>
                </c:pt>
                <c:pt idx="104">
                  <c:v>0.47268649654498246</c:v>
                </c:pt>
                <c:pt idx="105">
                  <c:v>0.52041975433271981</c:v>
                </c:pt>
                <c:pt idx="106">
                  <c:v>0.5305516531790454</c:v>
                </c:pt>
                <c:pt idx="107">
                  <c:v>0.50055079253047796</c:v>
                </c:pt>
                <c:pt idx="108">
                  <c:v>0.58475399084195523</c:v>
                </c:pt>
                <c:pt idx="109">
                  <c:v>0.50050878411530797</c:v>
                </c:pt>
                <c:pt idx="110">
                  <c:v>0.51508891422698255</c:v>
                </c:pt>
                <c:pt idx="111">
                  <c:v>0.49749640109776683</c:v>
                </c:pt>
                <c:pt idx="112">
                  <c:v>0.49365119584796929</c:v>
                </c:pt>
                <c:pt idx="113">
                  <c:v>0.54880201006469365</c:v>
                </c:pt>
                <c:pt idx="114">
                  <c:v>0.55546199519175721</c:v>
                </c:pt>
                <c:pt idx="115">
                  <c:v>0.53812477346729315</c:v>
                </c:pt>
                <c:pt idx="116">
                  <c:v>0.40506705381344354</c:v>
                </c:pt>
                <c:pt idx="117">
                  <c:v>0.44493374972364846</c:v>
                </c:pt>
                <c:pt idx="118">
                  <c:v>0.59853472643160677</c:v>
                </c:pt>
                <c:pt idx="119">
                  <c:v>0.57168100908024966</c:v>
                </c:pt>
                <c:pt idx="120">
                  <c:v>0.54438418165676028</c:v>
                </c:pt>
                <c:pt idx="121">
                  <c:v>0.59086579856019528</c:v>
                </c:pt>
                <c:pt idx="122">
                  <c:v>0.47510597754416334</c:v>
                </c:pt>
                <c:pt idx="123">
                  <c:v>0.48682675749825871</c:v>
                </c:pt>
                <c:pt idx="124">
                  <c:v>0.54325659060388098</c:v>
                </c:pt>
                <c:pt idx="125">
                  <c:v>0.45021696383040904</c:v>
                </c:pt>
                <c:pt idx="126">
                  <c:v>0.41571589383336</c:v>
                </c:pt>
                <c:pt idx="127">
                  <c:v>0.5688570929128367</c:v>
                </c:pt>
                <c:pt idx="128">
                  <c:v>0.57491753986484462</c:v>
                </c:pt>
                <c:pt idx="129">
                  <c:v>0.5585167261487638</c:v>
                </c:pt>
                <c:pt idx="130">
                  <c:v>0.47978786325685308</c:v>
                </c:pt>
                <c:pt idx="131">
                  <c:v>0.43138944650739713</c:v>
                </c:pt>
                <c:pt idx="132">
                  <c:v>0.40643326871472391</c:v>
                </c:pt>
                <c:pt idx="133">
                  <c:v>0.55791268156032492</c:v>
                </c:pt>
                <c:pt idx="134">
                  <c:v>0.49194934574716487</c:v>
                </c:pt>
                <c:pt idx="135">
                  <c:v>0.56913556456725134</c:v>
                </c:pt>
                <c:pt idx="136">
                  <c:v>0.45483316702474558</c:v>
                </c:pt>
                <c:pt idx="137">
                  <c:v>0.46934295387545621</c:v>
                </c:pt>
                <c:pt idx="138">
                  <c:v>0.47371506996680857</c:v>
                </c:pt>
                <c:pt idx="139">
                  <c:v>0.42826924909295105</c:v>
                </c:pt>
                <c:pt idx="140">
                  <c:v>0.4156456123040862</c:v>
                </c:pt>
                <c:pt idx="141">
                  <c:v>0.58243695358263337</c:v>
                </c:pt>
                <c:pt idx="142">
                  <c:v>0.43149423605148185</c:v>
                </c:pt>
                <c:pt idx="143">
                  <c:v>0.44399385387476936</c:v>
                </c:pt>
                <c:pt idx="144">
                  <c:v>0.58303519539219506</c:v>
                </c:pt>
                <c:pt idx="145">
                  <c:v>0.48838193310319</c:v>
                </c:pt>
                <c:pt idx="146">
                  <c:v>0.5655627195345404</c:v>
                </c:pt>
                <c:pt idx="147">
                  <c:v>0.54779282039358501</c:v>
                </c:pt>
                <c:pt idx="148">
                  <c:v>0.57475833383586317</c:v>
                </c:pt>
                <c:pt idx="149">
                  <c:v>0.46738189240757289</c:v>
                </c:pt>
                <c:pt idx="150">
                  <c:v>0.49522331680185511</c:v>
                </c:pt>
                <c:pt idx="151">
                  <c:v>0.5296510495509682</c:v>
                </c:pt>
                <c:pt idx="152">
                  <c:v>0.40906226707038534</c:v>
                </c:pt>
                <c:pt idx="153">
                  <c:v>0.42680228807329229</c:v>
                </c:pt>
                <c:pt idx="154">
                  <c:v>0.45438564313676461</c:v>
                </c:pt>
                <c:pt idx="155">
                  <c:v>0.47507585247935413</c:v>
                </c:pt>
                <c:pt idx="156">
                  <c:v>0.48322165765742786</c:v>
                </c:pt>
                <c:pt idx="157">
                  <c:v>0.59123976913932286</c:v>
                </c:pt>
                <c:pt idx="158">
                  <c:v>0.49283985624389648</c:v>
                </c:pt>
                <c:pt idx="159">
                  <c:v>0.45925784765028921</c:v>
                </c:pt>
                <c:pt idx="160">
                  <c:v>0.55256468004471682</c:v>
                </c:pt>
                <c:pt idx="161">
                  <c:v>0.52650088140093909</c:v>
                </c:pt>
                <c:pt idx="162">
                  <c:v>0.50214183424740422</c:v>
                </c:pt>
                <c:pt idx="163">
                  <c:v>0.46030707032248086</c:v>
                </c:pt>
                <c:pt idx="164">
                  <c:v>0.49032629614887824</c:v>
                </c:pt>
                <c:pt idx="165">
                  <c:v>0.55735240474022563</c:v>
                </c:pt>
                <c:pt idx="166">
                  <c:v>0.55575867769477583</c:v>
                </c:pt>
                <c:pt idx="167">
                  <c:v>0.4727397709936102</c:v>
                </c:pt>
                <c:pt idx="168">
                  <c:v>0.58567848463413319</c:v>
                </c:pt>
                <c:pt idx="169">
                  <c:v>0.53433531193373063</c:v>
                </c:pt>
                <c:pt idx="170">
                  <c:v>0.44164950034254219</c:v>
                </c:pt>
                <c:pt idx="171">
                  <c:v>0.55244695771153818</c:v>
                </c:pt>
                <c:pt idx="172">
                  <c:v>0.60630088171505625</c:v>
                </c:pt>
                <c:pt idx="173">
                  <c:v>0.49987433666945469</c:v>
                </c:pt>
                <c:pt idx="174">
                  <c:v>0.49265290182017846</c:v>
                </c:pt>
                <c:pt idx="175">
                  <c:v>0.52453954214045051</c:v>
                </c:pt>
                <c:pt idx="176">
                  <c:v>0.57349752579556934</c:v>
                </c:pt>
                <c:pt idx="177">
                  <c:v>0.59115396208996873</c:v>
                </c:pt>
                <c:pt idx="178">
                  <c:v>0.47169594984430896</c:v>
                </c:pt>
                <c:pt idx="179">
                  <c:v>0.49366940669657322</c:v>
                </c:pt>
                <c:pt idx="180">
                  <c:v>0.51931778193126632</c:v>
                </c:pt>
                <c:pt idx="181">
                  <c:v>0.5512475727029762</c:v>
                </c:pt>
                <c:pt idx="182">
                  <c:v>0.54498304078322379</c:v>
                </c:pt>
                <c:pt idx="183">
                  <c:v>0.56212093088008763</c:v>
                </c:pt>
                <c:pt idx="184">
                  <c:v>0.5475689195532919</c:v>
                </c:pt>
                <c:pt idx="185">
                  <c:v>0.62145693763029075</c:v>
                </c:pt>
                <c:pt idx="186">
                  <c:v>0.40552223243100588</c:v>
                </c:pt>
                <c:pt idx="187">
                  <c:v>0.41066278460175526</c:v>
                </c:pt>
                <c:pt idx="188">
                  <c:v>0.38546912499694874</c:v>
                </c:pt>
                <c:pt idx="189">
                  <c:v>0.41435980292926833</c:v>
                </c:pt>
                <c:pt idx="190">
                  <c:v>0.44350259308429452</c:v>
                </c:pt>
                <c:pt idx="191">
                  <c:v>0.40444356374259705</c:v>
                </c:pt>
                <c:pt idx="192">
                  <c:v>0.41166694314011343</c:v>
                </c:pt>
                <c:pt idx="193">
                  <c:v>0.40506026332752343</c:v>
                </c:pt>
                <c:pt idx="194">
                  <c:v>0.4073428543037233</c:v>
                </c:pt>
                <c:pt idx="195">
                  <c:v>0.40377732447629838</c:v>
                </c:pt>
                <c:pt idx="196">
                  <c:v>0.42174612312302284</c:v>
                </c:pt>
                <c:pt idx="197">
                  <c:v>0.39118171387477657</c:v>
                </c:pt>
                <c:pt idx="198">
                  <c:v>0.50861646997469445</c:v>
                </c:pt>
                <c:pt idx="199">
                  <c:v>0.40821080186769371</c:v>
                </c:pt>
                <c:pt idx="200">
                  <c:v>0.41013769484506019</c:v>
                </c:pt>
                <c:pt idx="201">
                  <c:v>0.4097764101282646</c:v>
                </c:pt>
                <c:pt idx="202">
                  <c:v>0.39300566925876379</c:v>
                </c:pt>
                <c:pt idx="203">
                  <c:v>0.40318627440864363</c:v>
                </c:pt>
                <c:pt idx="204">
                  <c:v>0.40815212589617433</c:v>
                </c:pt>
                <c:pt idx="205">
                  <c:v>0.44497001709163025</c:v>
                </c:pt>
                <c:pt idx="206">
                  <c:v>0.49621420302682523</c:v>
                </c:pt>
                <c:pt idx="207">
                  <c:v>0.38348099418292092</c:v>
                </c:pt>
                <c:pt idx="208">
                  <c:v>0.40547469902956512</c:v>
                </c:pt>
                <c:pt idx="209">
                  <c:v>0.39201249896125689</c:v>
                </c:pt>
                <c:pt idx="210">
                  <c:v>0.41190664729309329</c:v>
                </c:pt>
                <c:pt idx="211">
                  <c:v>0.40647049292390419</c:v>
                </c:pt>
                <c:pt idx="212">
                  <c:v>0.4167684500168215</c:v>
                </c:pt>
                <c:pt idx="213">
                  <c:v>0.38930624339533237</c:v>
                </c:pt>
                <c:pt idx="214">
                  <c:v>0.48423624885142696</c:v>
                </c:pt>
                <c:pt idx="215">
                  <c:v>0.41166651101828217</c:v>
                </c:pt>
                <c:pt idx="216">
                  <c:v>0.43005196770789617</c:v>
                </c:pt>
                <c:pt idx="217">
                  <c:v>0.41479754234435467</c:v>
                </c:pt>
                <c:pt idx="218">
                  <c:v>0.40132345892568688</c:v>
                </c:pt>
                <c:pt idx="219">
                  <c:v>0.4104893185523415</c:v>
                </c:pt>
                <c:pt idx="220">
                  <c:v>0.39988072759442422</c:v>
                </c:pt>
                <c:pt idx="221">
                  <c:v>0.37854579247956532</c:v>
                </c:pt>
                <c:pt idx="222">
                  <c:v>0.42326824140786057</c:v>
                </c:pt>
                <c:pt idx="223">
                  <c:v>0.403171211876239</c:v>
                </c:pt>
                <c:pt idx="224">
                  <c:v>0.39461816273802919</c:v>
                </c:pt>
                <c:pt idx="225">
                  <c:v>0.40830688724346265</c:v>
                </c:pt>
                <c:pt idx="226">
                  <c:v>0.49643899897662536</c:v>
                </c:pt>
                <c:pt idx="227">
                  <c:v>0.41268570122320047</c:v>
                </c:pt>
                <c:pt idx="228">
                  <c:v>0.5031175653424339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4119-49D9-AC47-1E95D0E4282E}"/>
            </c:ext>
          </c:extLst>
        </c:ser>
        <c:ser>
          <c:idx val="9"/>
          <c:order val="8"/>
          <c:spPr>
            <a:ln w="25400" cap="rnd">
              <a:noFill/>
              <a:round/>
            </a:ln>
            <a:effectLst/>
          </c:spPr>
          <c:xVal>
            <c:numRef>
              <c:f>v1_vs_Z!$AA$3:$AA$409</c:f>
              <c:numCache>
                <c:formatCode>General</c:formatCode>
                <c:ptCount val="407"/>
                <c:pt idx="0">
                  <c:v>3000</c:v>
                </c:pt>
                <c:pt idx="1">
                  <c:v>3000</c:v>
                </c:pt>
                <c:pt idx="2">
                  <c:v>3000</c:v>
                </c:pt>
                <c:pt idx="3">
                  <c:v>3000</c:v>
                </c:pt>
                <c:pt idx="4">
                  <c:v>3000</c:v>
                </c:pt>
                <c:pt idx="5">
                  <c:v>3000</c:v>
                </c:pt>
                <c:pt idx="6">
                  <c:v>3000</c:v>
                </c:pt>
                <c:pt idx="7">
                  <c:v>3000</c:v>
                </c:pt>
                <c:pt idx="8">
                  <c:v>3000</c:v>
                </c:pt>
                <c:pt idx="9">
                  <c:v>3000</c:v>
                </c:pt>
                <c:pt idx="10">
                  <c:v>3000</c:v>
                </c:pt>
                <c:pt idx="11">
                  <c:v>3000</c:v>
                </c:pt>
                <c:pt idx="12">
                  <c:v>3000</c:v>
                </c:pt>
                <c:pt idx="13">
                  <c:v>3000</c:v>
                </c:pt>
                <c:pt idx="14">
                  <c:v>3000</c:v>
                </c:pt>
                <c:pt idx="15">
                  <c:v>3000</c:v>
                </c:pt>
                <c:pt idx="16">
                  <c:v>3000</c:v>
                </c:pt>
                <c:pt idx="17">
                  <c:v>3000</c:v>
                </c:pt>
                <c:pt idx="18">
                  <c:v>3000</c:v>
                </c:pt>
                <c:pt idx="19">
                  <c:v>3000</c:v>
                </c:pt>
                <c:pt idx="20">
                  <c:v>3000</c:v>
                </c:pt>
                <c:pt idx="21">
                  <c:v>3000</c:v>
                </c:pt>
                <c:pt idx="22">
                  <c:v>3000</c:v>
                </c:pt>
                <c:pt idx="23">
                  <c:v>3000</c:v>
                </c:pt>
                <c:pt idx="24">
                  <c:v>3000</c:v>
                </c:pt>
                <c:pt idx="25">
                  <c:v>3000</c:v>
                </c:pt>
                <c:pt idx="26">
                  <c:v>3000</c:v>
                </c:pt>
                <c:pt idx="27">
                  <c:v>3000</c:v>
                </c:pt>
                <c:pt idx="28">
                  <c:v>3000</c:v>
                </c:pt>
                <c:pt idx="29">
                  <c:v>3000</c:v>
                </c:pt>
                <c:pt idx="30">
                  <c:v>3000</c:v>
                </c:pt>
                <c:pt idx="31">
                  <c:v>3000</c:v>
                </c:pt>
                <c:pt idx="32">
                  <c:v>3000</c:v>
                </c:pt>
                <c:pt idx="33">
                  <c:v>3000</c:v>
                </c:pt>
                <c:pt idx="34">
                  <c:v>3000</c:v>
                </c:pt>
                <c:pt idx="35">
                  <c:v>3000</c:v>
                </c:pt>
                <c:pt idx="36">
                  <c:v>3000</c:v>
                </c:pt>
                <c:pt idx="37">
                  <c:v>3000</c:v>
                </c:pt>
                <c:pt idx="38">
                  <c:v>3000</c:v>
                </c:pt>
                <c:pt idx="39">
                  <c:v>3000</c:v>
                </c:pt>
                <c:pt idx="40">
                  <c:v>3000</c:v>
                </c:pt>
                <c:pt idx="41">
                  <c:v>3000</c:v>
                </c:pt>
                <c:pt idx="42">
                  <c:v>3000</c:v>
                </c:pt>
                <c:pt idx="43">
                  <c:v>3000</c:v>
                </c:pt>
                <c:pt idx="44">
                  <c:v>3000</c:v>
                </c:pt>
                <c:pt idx="45">
                  <c:v>3000</c:v>
                </c:pt>
                <c:pt idx="46">
                  <c:v>3000</c:v>
                </c:pt>
                <c:pt idx="47">
                  <c:v>3000</c:v>
                </c:pt>
                <c:pt idx="48">
                  <c:v>3000</c:v>
                </c:pt>
                <c:pt idx="49">
                  <c:v>3000</c:v>
                </c:pt>
                <c:pt idx="50">
                  <c:v>3000</c:v>
                </c:pt>
                <c:pt idx="51">
                  <c:v>3000</c:v>
                </c:pt>
                <c:pt idx="52">
                  <c:v>3000</c:v>
                </c:pt>
                <c:pt idx="53">
                  <c:v>3000</c:v>
                </c:pt>
                <c:pt idx="54">
                  <c:v>3000</c:v>
                </c:pt>
                <c:pt idx="55">
                  <c:v>3000</c:v>
                </c:pt>
                <c:pt idx="56">
                  <c:v>3000</c:v>
                </c:pt>
                <c:pt idx="57">
                  <c:v>3000</c:v>
                </c:pt>
                <c:pt idx="58">
                  <c:v>3000</c:v>
                </c:pt>
                <c:pt idx="59">
                  <c:v>3000</c:v>
                </c:pt>
                <c:pt idx="60">
                  <c:v>3000</c:v>
                </c:pt>
                <c:pt idx="61">
                  <c:v>3000</c:v>
                </c:pt>
                <c:pt idx="62">
                  <c:v>3000</c:v>
                </c:pt>
                <c:pt idx="63">
                  <c:v>3000</c:v>
                </c:pt>
                <c:pt idx="64">
                  <c:v>3000</c:v>
                </c:pt>
                <c:pt idx="65">
                  <c:v>3000</c:v>
                </c:pt>
                <c:pt idx="66">
                  <c:v>3000</c:v>
                </c:pt>
                <c:pt idx="67">
                  <c:v>3000</c:v>
                </c:pt>
                <c:pt idx="68">
                  <c:v>3000</c:v>
                </c:pt>
                <c:pt idx="69">
                  <c:v>3000</c:v>
                </c:pt>
                <c:pt idx="70">
                  <c:v>3000</c:v>
                </c:pt>
                <c:pt idx="71">
                  <c:v>3000</c:v>
                </c:pt>
                <c:pt idx="72">
                  <c:v>3000</c:v>
                </c:pt>
                <c:pt idx="73">
                  <c:v>3000</c:v>
                </c:pt>
                <c:pt idx="74">
                  <c:v>3000</c:v>
                </c:pt>
                <c:pt idx="75">
                  <c:v>3000</c:v>
                </c:pt>
                <c:pt idx="76">
                  <c:v>3000</c:v>
                </c:pt>
                <c:pt idx="77">
                  <c:v>3000</c:v>
                </c:pt>
                <c:pt idx="78">
                  <c:v>3000</c:v>
                </c:pt>
                <c:pt idx="79">
                  <c:v>3000</c:v>
                </c:pt>
                <c:pt idx="80">
                  <c:v>3000</c:v>
                </c:pt>
                <c:pt idx="81">
                  <c:v>3000</c:v>
                </c:pt>
                <c:pt idx="82">
                  <c:v>3000</c:v>
                </c:pt>
                <c:pt idx="83">
                  <c:v>3000</c:v>
                </c:pt>
                <c:pt idx="84">
                  <c:v>3000</c:v>
                </c:pt>
                <c:pt idx="85">
                  <c:v>3000</c:v>
                </c:pt>
                <c:pt idx="86">
                  <c:v>3000</c:v>
                </c:pt>
                <c:pt idx="87">
                  <c:v>3000</c:v>
                </c:pt>
                <c:pt idx="88">
                  <c:v>3000</c:v>
                </c:pt>
                <c:pt idx="89">
                  <c:v>3000</c:v>
                </c:pt>
                <c:pt idx="90">
                  <c:v>3000</c:v>
                </c:pt>
                <c:pt idx="91">
                  <c:v>3000</c:v>
                </c:pt>
                <c:pt idx="92">
                  <c:v>3000</c:v>
                </c:pt>
                <c:pt idx="93">
                  <c:v>3000</c:v>
                </c:pt>
                <c:pt idx="94">
                  <c:v>3000</c:v>
                </c:pt>
                <c:pt idx="95">
                  <c:v>3000</c:v>
                </c:pt>
                <c:pt idx="96">
                  <c:v>3000</c:v>
                </c:pt>
                <c:pt idx="97">
                  <c:v>3000</c:v>
                </c:pt>
                <c:pt idx="98">
                  <c:v>3000</c:v>
                </c:pt>
                <c:pt idx="99">
                  <c:v>3000</c:v>
                </c:pt>
                <c:pt idx="100">
                  <c:v>3000</c:v>
                </c:pt>
                <c:pt idx="101">
                  <c:v>3000</c:v>
                </c:pt>
                <c:pt idx="102">
                  <c:v>3000</c:v>
                </c:pt>
                <c:pt idx="103">
                  <c:v>3000</c:v>
                </c:pt>
                <c:pt idx="104">
                  <c:v>3000</c:v>
                </c:pt>
                <c:pt idx="105">
                  <c:v>3000</c:v>
                </c:pt>
                <c:pt idx="106">
                  <c:v>3000</c:v>
                </c:pt>
                <c:pt idx="107">
                  <c:v>3000</c:v>
                </c:pt>
                <c:pt idx="108">
                  <c:v>3000</c:v>
                </c:pt>
                <c:pt idx="109">
                  <c:v>3000</c:v>
                </c:pt>
                <c:pt idx="110">
                  <c:v>3000</c:v>
                </c:pt>
                <c:pt idx="111">
                  <c:v>3000</c:v>
                </c:pt>
                <c:pt idx="112">
                  <c:v>3000</c:v>
                </c:pt>
                <c:pt idx="113">
                  <c:v>3000</c:v>
                </c:pt>
                <c:pt idx="114">
                  <c:v>3000</c:v>
                </c:pt>
                <c:pt idx="115">
                  <c:v>3000</c:v>
                </c:pt>
                <c:pt idx="116">
                  <c:v>3000</c:v>
                </c:pt>
                <c:pt idx="117">
                  <c:v>3000</c:v>
                </c:pt>
                <c:pt idx="118">
                  <c:v>3000</c:v>
                </c:pt>
                <c:pt idx="119">
                  <c:v>3000</c:v>
                </c:pt>
                <c:pt idx="120">
                  <c:v>3000</c:v>
                </c:pt>
                <c:pt idx="121">
                  <c:v>3000</c:v>
                </c:pt>
                <c:pt idx="122">
                  <c:v>3000</c:v>
                </c:pt>
                <c:pt idx="123">
                  <c:v>3000</c:v>
                </c:pt>
                <c:pt idx="124">
                  <c:v>3000</c:v>
                </c:pt>
                <c:pt idx="125">
                  <c:v>3000</c:v>
                </c:pt>
                <c:pt idx="126">
                  <c:v>3000</c:v>
                </c:pt>
                <c:pt idx="127">
                  <c:v>3000</c:v>
                </c:pt>
                <c:pt idx="128">
                  <c:v>3000</c:v>
                </c:pt>
                <c:pt idx="129">
                  <c:v>3000</c:v>
                </c:pt>
                <c:pt idx="130">
                  <c:v>3000</c:v>
                </c:pt>
                <c:pt idx="131">
                  <c:v>3000</c:v>
                </c:pt>
                <c:pt idx="132">
                  <c:v>3000</c:v>
                </c:pt>
                <c:pt idx="133">
                  <c:v>3000</c:v>
                </c:pt>
                <c:pt idx="134">
                  <c:v>3000</c:v>
                </c:pt>
                <c:pt idx="135">
                  <c:v>3000</c:v>
                </c:pt>
                <c:pt idx="136">
                  <c:v>3000</c:v>
                </c:pt>
                <c:pt idx="137">
                  <c:v>3000</c:v>
                </c:pt>
                <c:pt idx="138">
                  <c:v>3000</c:v>
                </c:pt>
                <c:pt idx="139">
                  <c:v>3000</c:v>
                </c:pt>
                <c:pt idx="140">
                  <c:v>3000</c:v>
                </c:pt>
                <c:pt idx="141">
                  <c:v>3000</c:v>
                </c:pt>
                <c:pt idx="142">
                  <c:v>3000</c:v>
                </c:pt>
                <c:pt idx="143">
                  <c:v>3000</c:v>
                </c:pt>
                <c:pt idx="144">
                  <c:v>3000</c:v>
                </c:pt>
                <c:pt idx="145">
                  <c:v>3000</c:v>
                </c:pt>
                <c:pt idx="146">
                  <c:v>3000</c:v>
                </c:pt>
                <c:pt idx="147">
                  <c:v>3000</c:v>
                </c:pt>
                <c:pt idx="148">
                  <c:v>3000</c:v>
                </c:pt>
                <c:pt idx="149">
                  <c:v>3000</c:v>
                </c:pt>
                <c:pt idx="150">
                  <c:v>3000</c:v>
                </c:pt>
                <c:pt idx="151">
                  <c:v>3000</c:v>
                </c:pt>
                <c:pt idx="152">
                  <c:v>3000</c:v>
                </c:pt>
                <c:pt idx="153">
                  <c:v>3000</c:v>
                </c:pt>
                <c:pt idx="154">
                  <c:v>3000</c:v>
                </c:pt>
                <c:pt idx="155">
                  <c:v>3000</c:v>
                </c:pt>
                <c:pt idx="156">
                  <c:v>3000</c:v>
                </c:pt>
                <c:pt idx="157">
                  <c:v>3000</c:v>
                </c:pt>
                <c:pt idx="158">
                  <c:v>3000</c:v>
                </c:pt>
                <c:pt idx="159">
                  <c:v>3000</c:v>
                </c:pt>
                <c:pt idx="160">
                  <c:v>3000</c:v>
                </c:pt>
                <c:pt idx="161">
                  <c:v>3000</c:v>
                </c:pt>
                <c:pt idx="162">
                  <c:v>3000</c:v>
                </c:pt>
                <c:pt idx="163">
                  <c:v>3000</c:v>
                </c:pt>
                <c:pt idx="164">
                  <c:v>3000</c:v>
                </c:pt>
                <c:pt idx="165">
                  <c:v>3000</c:v>
                </c:pt>
                <c:pt idx="166">
                  <c:v>3000</c:v>
                </c:pt>
                <c:pt idx="167">
                  <c:v>3000</c:v>
                </c:pt>
                <c:pt idx="168">
                  <c:v>3000</c:v>
                </c:pt>
                <c:pt idx="169">
                  <c:v>3000</c:v>
                </c:pt>
                <c:pt idx="170">
                  <c:v>3000</c:v>
                </c:pt>
                <c:pt idx="171">
                  <c:v>3000</c:v>
                </c:pt>
                <c:pt idx="172">
                  <c:v>3000</c:v>
                </c:pt>
                <c:pt idx="173">
                  <c:v>3000</c:v>
                </c:pt>
                <c:pt idx="174">
                  <c:v>3000</c:v>
                </c:pt>
                <c:pt idx="175">
                  <c:v>3000</c:v>
                </c:pt>
                <c:pt idx="176">
                  <c:v>3000</c:v>
                </c:pt>
                <c:pt idx="177">
                  <c:v>3000</c:v>
                </c:pt>
                <c:pt idx="178">
                  <c:v>3000</c:v>
                </c:pt>
                <c:pt idx="179">
                  <c:v>3000</c:v>
                </c:pt>
                <c:pt idx="180">
                  <c:v>3000</c:v>
                </c:pt>
                <c:pt idx="181">
                  <c:v>3000</c:v>
                </c:pt>
              </c:numCache>
            </c:numRef>
          </c:xVal>
          <c:yVal>
            <c:numRef>
              <c:f>v1_vs_Z!$AB$3:$AB$409</c:f>
              <c:numCache>
                <c:formatCode>General</c:formatCode>
                <c:ptCount val="407"/>
                <c:pt idx="0">
                  <c:v>0.46498383230488666</c:v>
                </c:pt>
                <c:pt idx="1">
                  <c:v>0.47578795839145738</c:v>
                </c:pt>
                <c:pt idx="2">
                  <c:v>0.62239334563867399</c:v>
                </c:pt>
                <c:pt idx="3">
                  <c:v>0.55928528569153979</c:v>
                </c:pt>
                <c:pt idx="4">
                  <c:v>0.46751785645520116</c:v>
                </c:pt>
                <c:pt idx="5">
                  <c:v>0.56426623057732084</c:v>
                </c:pt>
                <c:pt idx="6">
                  <c:v>0.48185735643854188</c:v>
                </c:pt>
                <c:pt idx="7">
                  <c:v>0.47770935724839764</c:v>
                </c:pt>
                <c:pt idx="8">
                  <c:v>0.48748074302405553</c:v>
                </c:pt>
                <c:pt idx="9">
                  <c:v>0.51972274181886557</c:v>
                </c:pt>
                <c:pt idx="10">
                  <c:v>0.56782092649311811</c:v>
                </c:pt>
                <c:pt idx="11">
                  <c:v>0.51597013410434234</c:v>
                </c:pt>
                <c:pt idx="12">
                  <c:v>0.52311181160990228</c:v>
                </c:pt>
                <c:pt idx="13">
                  <c:v>0.52641143218186415</c:v>
                </c:pt>
                <c:pt idx="14">
                  <c:v>0.50933030437412286</c:v>
                </c:pt>
                <c:pt idx="15">
                  <c:v>0.45945075918211054</c:v>
                </c:pt>
                <c:pt idx="16">
                  <c:v>0.55904372958785442</c:v>
                </c:pt>
                <c:pt idx="17">
                  <c:v>0.55427359842404778</c:v>
                </c:pt>
                <c:pt idx="18">
                  <c:v>0.51730650173341997</c:v>
                </c:pt>
                <c:pt idx="19">
                  <c:v>0.48425658944334282</c:v>
                </c:pt>
                <c:pt idx="20">
                  <c:v>0.46777796293178586</c:v>
                </c:pt>
                <c:pt idx="21">
                  <c:v>0.56346908926199013</c:v>
                </c:pt>
                <c:pt idx="22">
                  <c:v>0.55394191405269544</c:v>
                </c:pt>
                <c:pt idx="23">
                  <c:v>0.43580974418293783</c:v>
                </c:pt>
                <c:pt idx="24">
                  <c:v>0.49035490878727733</c:v>
                </c:pt>
                <c:pt idx="25">
                  <c:v>0.53025997094293154</c:v>
                </c:pt>
                <c:pt idx="26">
                  <c:v>0.56794142675235493</c:v>
                </c:pt>
                <c:pt idx="27">
                  <c:v>0.55931886773099926</c:v>
                </c:pt>
                <c:pt idx="28">
                  <c:v>0.54113888497215934</c:v>
                </c:pt>
                <c:pt idx="29">
                  <c:v>0.62181467277490021</c:v>
                </c:pt>
                <c:pt idx="30">
                  <c:v>0.57138963550258681</c:v>
                </c:pt>
                <c:pt idx="31">
                  <c:v>0.48392842377833095</c:v>
                </c:pt>
                <c:pt idx="32">
                  <c:v>0.54689727876410288</c:v>
                </c:pt>
                <c:pt idx="33">
                  <c:v>0.52172846616459556</c:v>
                </c:pt>
                <c:pt idx="34">
                  <c:v>0.47026275605918016</c:v>
                </c:pt>
                <c:pt idx="35">
                  <c:v>0.54074491332541263</c:v>
                </c:pt>
                <c:pt idx="36">
                  <c:v>0.50492250736584476</c:v>
                </c:pt>
                <c:pt idx="37">
                  <c:v>0.53173949436154311</c:v>
                </c:pt>
                <c:pt idx="38">
                  <c:v>0.48437369445961964</c:v>
                </c:pt>
                <c:pt idx="39">
                  <c:v>0.48594269796315059</c:v>
                </c:pt>
                <c:pt idx="40">
                  <c:v>0.57039050809697789</c:v>
                </c:pt>
                <c:pt idx="41">
                  <c:v>0.43401310507185709</c:v>
                </c:pt>
                <c:pt idx="42">
                  <c:v>0.52063470407793644</c:v>
                </c:pt>
                <c:pt idx="43">
                  <c:v>0.53038886671203322</c:v>
                </c:pt>
                <c:pt idx="44">
                  <c:v>0.50429096130942885</c:v>
                </c:pt>
                <c:pt idx="45">
                  <c:v>0.50617782128571243</c:v>
                </c:pt>
                <c:pt idx="46">
                  <c:v>0.52439533691218343</c:v>
                </c:pt>
                <c:pt idx="47">
                  <c:v>0.57206874582628797</c:v>
                </c:pt>
                <c:pt idx="48">
                  <c:v>0.51396082932058174</c:v>
                </c:pt>
                <c:pt idx="49">
                  <c:v>0.52709332043162349</c:v>
                </c:pt>
                <c:pt idx="50">
                  <c:v>0.49517729582682446</c:v>
                </c:pt>
                <c:pt idx="51">
                  <c:v>0.5379218614016622</c:v>
                </c:pt>
                <c:pt idx="52">
                  <c:v>0.47186379830991604</c:v>
                </c:pt>
                <c:pt idx="53">
                  <c:v>0.45155561553202345</c:v>
                </c:pt>
                <c:pt idx="54">
                  <c:v>0.39236298063227049</c:v>
                </c:pt>
                <c:pt idx="55">
                  <c:v>0.47701114096658548</c:v>
                </c:pt>
                <c:pt idx="56">
                  <c:v>0.48406454215518407</c:v>
                </c:pt>
                <c:pt idx="57">
                  <c:v>0.39559833851475196</c:v>
                </c:pt>
                <c:pt idx="58">
                  <c:v>0.52538742690511153</c:v>
                </c:pt>
                <c:pt idx="59">
                  <c:v>0.43077944481085495</c:v>
                </c:pt>
                <c:pt idx="60">
                  <c:v>0.6166739662749261</c:v>
                </c:pt>
                <c:pt idx="61">
                  <c:v>0.48237559397762664</c:v>
                </c:pt>
                <c:pt idx="62">
                  <c:v>0.44510348100580549</c:v>
                </c:pt>
                <c:pt idx="63">
                  <c:v>0.50647101594823507</c:v>
                </c:pt>
                <c:pt idx="64">
                  <c:v>0.5300983573780329</c:v>
                </c:pt>
                <c:pt idx="65">
                  <c:v>0.51867867374280363</c:v>
                </c:pt>
                <c:pt idx="66">
                  <c:v>0.47916662639269891</c:v>
                </c:pt>
                <c:pt idx="67">
                  <c:v>0.45395031125759533</c:v>
                </c:pt>
                <c:pt idx="68">
                  <c:v>0.47398332502649865</c:v>
                </c:pt>
                <c:pt idx="69">
                  <c:v>0.51732900293449091</c:v>
                </c:pt>
                <c:pt idx="70">
                  <c:v>0.54753793024482011</c:v>
                </c:pt>
                <c:pt idx="71">
                  <c:v>0.50708987614231782</c:v>
                </c:pt>
                <c:pt idx="72">
                  <c:v>0.5452352147376206</c:v>
                </c:pt>
                <c:pt idx="73">
                  <c:v>0.38415393133760378</c:v>
                </c:pt>
                <c:pt idx="74">
                  <c:v>0.46066887975864235</c:v>
                </c:pt>
                <c:pt idx="75">
                  <c:v>0.59409405729830578</c:v>
                </c:pt>
                <c:pt idx="76">
                  <c:v>0.53722768854555636</c:v>
                </c:pt>
                <c:pt idx="77">
                  <c:v>0.46769789692961872</c:v>
                </c:pt>
                <c:pt idx="78">
                  <c:v>0.46806621905909518</c:v>
                </c:pt>
                <c:pt idx="79">
                  <c:v>0.57893972987039632</c:v>
                </c:pt>
                <c:pt idx="80">
                  <c:v>0.55954869481354996</c:v>
                </c:pt>
                <c:pt idx="81">
                  <c:v>0.39710304846295819</c:v>
                </c:pt>
                <c:pt idx="82">
                  <c:v>0.55476393323916984</c:v>
                </c:pt>
                <c:pt idx="83">
                  <c:v>0.54744829583067467</c:v>
                </c:pt>
                <c:pt idx="84">
                  <c:v>0.53225674419358504</c:v>
                </c:pt>
                <c:pt idx="85">
                  <c:v>0.51392678429344529</c:v>
                </c:pt>
                <c:pt idx="86">
                  <c:v>0.36977217601233231</c:v>
                </c:pt>
                <c:pt idx="87">
                  <c:v>0.38611412856182453</c:v>
                </c:pt>
                <c:pt idx="88">
                  <c:v>0.59229896147947958</c:v>
                </c:pt>
                <c:pt idx="89">
                  <c:v>0.4911487474571839</c:v>
                </c:pt>
                <c:pt idx="90">
                  <c:v>0.51042329481465532</c:v>
                </c:pt>
                <c:pt idx="91">
                  <c:v>0.53337840900420674</c:v>
                </c:pt>
                <c:pt idx="92">
                  <c:v>0.46970729431091518</c:v>
                </c:pt>
                <c:pt idx="93">
                  <c:v>0.51133448542759818</c:v>
                </c:pt>
                <c:pt idx="94">
                  <c:v>0.51629860842780506</c:v>
                </c:pt>
                <c:pt idx="95">
                  <c:v>0.55950474185013976</c:v>
                </c:pt>
                <c:pt idx="96">
                  <c:v>0.37672220748572044</c:v>
                </c:pt>
                <c:pt idx="97">
                  <c:v>0.49346461181439233</c:v>
                </c:pt>
                <c:pt idx="98">
                  <c:v>0.5181171622889007</c:v>
                </c:pt>
                <c:pt idx="99">
                  <c:v>0.42620395366619468</c:v>
                </c:pt>
                <c:pt idx="100">
                  <c:v>0.37867450305359651</c:v>
                </c:pt>
                <c:pt idx="101">
                  <c:v>0.50496278729368849</c:v>
                </c:pt>
                <c:pt idx="102">
                  <c:v>0.49806442524498468</c:v>
                </c:pt>
                <c:pt idx="103">
                  <c:v>0.49299227178695787</c:v>
                </c:pt>
                <c:pt idx="104">
                  <c:v>0.4126026412340601</c:v>
                </c:pt>
                <c:pt idx="105">
                  <c:v>0.47982193914983401</c:v>
                </c:pt>
                <c:pt idx="106">
                  <c:v>0.52003615360992383</c:v>
                </c:pt>
                <c:pt idx="107">
                  <c:v>0.43080642155946486</c:v>
                </c:pt>
                <c:pt idx="108">
                  <c:v>0.58199433736402251</c:v>
                </c:pt>
                <c:pt idx="109">
                  <c:v>0.48417704816054163</c:v>
                </c:pt>
                <c:pt idx="110">
                  <c:v>0.51652735520577686</c:v>
                </c:pt>
                <c:pt idx="111">
                  <c:v>0.50814252492331524</c:v>
                </c:pt>
                <c:pt idx="112">
                  <c:v>0.49723505998737849</c:v>
                </c:pt>
                <c:pt idx="113">
                  <c:v>0.51078038177651719</c:v>
                </c:pt>
                <c:pt idx="114">
                  <c:v>0.52047759692642115</c:v>
                </c:pt>
                <c:pt idx="115">
                  <c:v>0.54780627790204484</c:v>
                </c:pt>
                <c:pt idx="116">
                  <c:v>0.394251939486019</c:v>
                </c:pt>
                <c:pt idx="117">
                  <c:v>0.38249183644527718</c:v>
                </c:pt>
                <c:pt idx="118">
                  <c:v>0.605896292217598</c:v>
                </c:pt>
                <c:pt idx="119">
                  <c:v>0.5825735658130079</c:v>
                </c:pt>
                <c:pt idx="120">
                  <c:v>0.50856662163487121</c:v>
                </c:pt>
                <c:pt idx="121">
                  <c:v>0.550296287357259</c:v>
                </c:pt>
                <c:pt idx="122">
                  <c:v>0.46868069630317494</c:v>
                </c:pt>
                <c:pt idx="123">
                  <c:v>0.43424564834877577</c:v>
                </c:pt>
                <c:pt idx="124">
                  <c:v>0.50459363178639527</c:v>
                </c:pt>
                <c:pt idx="125">
                  <c:v>0.43759490119964456</c:v>
                </c:pt>
                <c:pt idx="126">
                  <c:v>0.41787224350313601</c:v>
                </c:pt>
                <c:pt idx="127">
                  <c:v>0.54135303220540354</c:v>
                </c:pt>
                <c:pt idx="128">
                  <c:v>0.53502300296236727</c:v>
                </c:pt>
                <c:pt idx="129">
                  <c:v>0.51284907244623368</c:v>
                </c:pt>
                <c:pt idx="130">
                  <c:v>0.47579934788829675</c:v>
                </c:pt>
                <c:pt idx="131">
                  <c:v>0.45868692211363277</c:v>
                </c:pt>
                <c:pt idx="132">
                  <c:v>0.39200166504963047</c:v>
                </c:pt>
                <c:pt idx="133">
                  <c:v>0.50108335182168517</c:v>
                </c:pt>
                <c:pt idx="134">
                  <c:v>0.49524594146630774</c:v>
                </c:pt>
                <c:pt idx="135">
                  <c:v>0.57290317308248917</c:v>
                </c:pt>
                <c:pt idx="136">
                  <c:v>0.49721083029898111</c:v>
                </c:pt>
                <c:pt idx="137">
                  <c:v>0.52766261007848947</c:v>
                </c:pt>
                <c:pt idx="138">
                  <c:v>0.47135614775569823</c:v>
                </c:pt>
                <c:pt idx="139">
                  <c:v>0.41732261539959264</c:v>
                </c:pt>
                <c:pt idx="140">
                  <c:v>0.41766516454841712</c:v>
                </c:pt>
                <c:pt idx="141">
                  <c:v>0.55548465072205433</c:v>
                </c:pt>
                <c:pt idx="142">
                  <c:v>0.42804791011780119</c:v>
                </c:pt>
                <c:pt idx="143">
                  <c:v>0.40874524397545081</c:v>
                </c:pt>
                <c:pt idx="144">
                  <c:v>0.57255636444704205</c:v>
                </c:pt>
                <c:pt idx="145">
                  <c:v>0.54542973129338668</c:v>
                </c:pt>
                <c:pt idx="146">
                  <c:v>0.49247705910069206</c:v>
                </c:pt>
                <c:pt idx="147">
                  <c:v>0.38185695687759136</c:v>
                </c:pt>
                <c:pt idx="148">
                  <c:v>0.37000638604488595</c:v>
                </c:pt>
                <c:pt idx="149">
                  <c:v>0.36652067529286869</c:v>
                </c:pt>
                <c:pt idx="150">
                  <c:v>0.37337261511055503</c:v>
                </c:pt>
                <c:pt idx="151">
                  <c:v>0.43666738255464771</c:v>
                </c:pt>
                <c:pt idx="152">
                  <c:v>0.36601487668935512</c:v>
                </c:pt>
                <c:pt idx="153">
                  <c:v>0.38085736648430668</c:v>
                </c:pt>
                <c:pt idx="154">
                  <c:v>0.36861924410063357</c:v>
                </c:pt>
                <c:pt idx="155">
                  <c:v>0.38276632640567443</c:v>
                </c:pt>
                <c:pt idx="156">
                  <c:v>0.36867109872038711</c:v>
                </c:pt>
                <c:pt idx="157">
                  <c:v>0.43284063508021481</c:v>
                </c:pt>
                <c:pt idx="158">
                  <c:v>0.38661613066639122</c:v>
                </c:pt>
                <c:pt idx="159">
                  <c:v>0.37879083642374667</c:v>
                </c:pt>
                <c:pt idx="160">
                  <c:v>0.36885228123107372</c:v>
                </c:pt>
                <c:pt idx="161">
                  <c:v>0.37281317166827388</c:v>
                </c:pt>
                <c:pt idx="162">
                  <c:v>0.37698611046125197</c:v>
                </c:pt>
                <c:pt idx="163">
                  <c:v>0.39167979601701725</c:v>
                </c:pt>
                <c:pt idx="164">
                  <c:v>0.47784208038229065</c:v>
                </c:pt>
                <c:pt idx="165">
                  <c:v>0.37101983520261728</c:v>
                </c:pt>
                <c:pt idx="166">
                  <c:v>0.36553728946825637</c:v>
                </c:pt>
                <c:pt idx="167">
                  <c:v>0.41491832039619797</c:v>
                </c:pt>
                <c:pt idx="168">
                  <c:v>0.42120340896878122</c:v>
                </c:pt>
                <c:pt idx="169">
                  <c:v>0.37104881823115871</c:v>
                </c:pt>
                <c:pt idx="170">
                  <c:v>0.36606827460136326</c:v>
                </c:pt>
                <c:pt idx="171">
                  <c:v>0.43122693783299021</c:v>
                </c:pt>
                <c:pt idx="172">
                  <c:v>0.37926826931562058</c:v>
                </c:pt>
                <c:pt idx="173">
                  <c:v>0.37490390055138556</c:v>
                </c:pt>
                <c:pt idx="174">
                  <c:v>0.38412383713864034</c:v>
                </c:pt>
                <c:pt idx="175">
                  <c:v>0.3755352305468852</c:v>
                </c:pt>
                <c:pt idx="176">
                  <c:v>0.36062289134449244</c:v>
                </c:pt>
                <c:pt idx="177">
                  <c:v>0.41419664607211509</c:v>
                </c:pt>
                <c:pt idx="178">
                  <c:v>0.37921956301206633</c:v>
                </c:pt>
                <c:pt idx="179">
                  <c:v>0.36509843888274673</c:v>
                </c:pt>
                <c:pt idx="180">
                  <c:v>0.36798976605583938</c:v>
                </c:pt>
                <c:pt idx="181">
                  <c:v>0.3668438406909757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4119-49D9-AC47-1E95D0E4282E}"/>
            </c:ext>
          </c:extLst>
        </c:ser>
        <c:ser>
          <c:idx val="10"/>
          <c:order val="9"/>
          <c:spPr>
            <a:ln w="25400" cap="rnd">
              <a:noFill/>
              <a:round/>
            </a:ln>
            <a:effectLst/>
          </c:spPr>
          <c:xVal>
            <c:numRef>
              <c:f>v1_vs_Z!$AE$3:$AE$409</c:f>
              <c:numCache>
                <c:formatCode>General</c:formatCode>
                <c:ptCount val="407"/>
                <c:pt idx="0">
                  <c:v>5000</c:v>
                </c:pt>
                <c:pt idx="1">
                  <c:v>5000</c:v>
                </c:pt>
                <c:pt idx="2">
                  <c:v>5000</c:v>
                </c:pt>
                <c:pt idx="3">
                  <c:v>5000</c:v>
                </c:pt>
                <c:pt idx="4">
                  <c:v>5000</c:v>
                </c:pt>
                <c:pt idx="5">
                  <c:v>5000</c:v>
                </c:pt>
                <c:pt idx="6">
                  <c:v>5000</c:v>
                </c:pt>
                <c:pt idx="7">
                  <c:v>5000</c:v>
                </c:pt>
                <c:pt idx="8">
                  <c:v>5000</c:v>
                </c:pt>
                <c:pt idx="9">
                  <c:v>5000</c:v>
                </c:pt>
                <c:pt idx="10">
                  <c:v>5000</c:v>
                </c:pt>
                <c:pt idx="11">
                  <c:v>5000</c:v>
                </c:pt>
                <c:pt idx="12">
                  <c:v>5000</c:v>
                </c:pt>
                <c:pt idx="13">
                  <c:v>5000</c:v>
                </c:pt>
                <c:pt idx="14">
                  <c:v>5000</c:v>
                </c:pt>
                <c:pt idx="15">
                  <c:v>5000</c:v>
                </c:pt>
                <c:pt idx="16">
                  <c:v>5000</c:v>
                </c:pt>
                <c:pt idx="17">
                  <c:v>5000</c:v>
                </c:pt>
                <c:pt idx="18">
                  <c:v>5000</c:v>
                </c:pt>
                <c:pt idx="19">
                  <c:v>5000</c:v>
                </c:pt>
                <c:pt idx="20">
                  <c:v>5000</c:v>
                </c:pt>
                <c:pt idx="21">
                  <c:v>5000</c:v>
                </c:pt>
                <c:pt idx="22">
                  <c:v>5000</c:v>
                </c:pt>
                <c:pt idx="23">
                  <c:v>5000</c:v>
                </c:pt>
                <c:pt idx="24">
                  <c:v>5000</c:v>
                </c:pt>
                <c:pt idx="25">
                  <c:v>5000</c:v>
                </c:pt>
                <c:pt idx="26">
                  <c:v>5000</c:v>
                </c:pt>
                <c:pt idx="27">
                  <c:v>5000</c:v>
                </c:pt>
                <c:pt idx="28">
                  <c:v>5000</c:v>
                </c:pt>
                <c:pt idx="29">
                  <c:v>5000</c:v>
                </c:pt>
                <c:pt idx="30">
                  <c:v>5000</c:v>
                </c:pt>
                <c:pt idx="31">
                  <c:v>5000</c:v>
                </c:pt>
                <c:pt idx="32">
                  <c:v>5000</c:v>
                </c:pt>
                <c:pt idx="33">
                  <c:v>5000</c:v>
                </c:pt>
                <c:pt idx="34">
                  <c:v>5000</c:v>
                </c:pt>
                <c:pt idx="35">
                  <c:v>5000</c:v>
                </c:pt>
                <c:pt idx="36">
                  <c:v>5000</c:v>
                </c:pt>
                <c:pt idx="37">
                  <c:v>5000</c:v>
                </c:pt>
                <c:pt idx="38">
                  <c:v>5000</c:v>
                </c:pt>
                <c:pt idx="39">
                  <c:v>5000</c:v>
                </c:pt>
                <c:pt idx="40">
                  <c:v>5000</c:v>
                </c:pt>
                <c:pt idx="41">
                  <c:v>5000</c:v>
                </c:pt>
                <c:pt idx="42">
                  <c:v>5000</c:v>
                </c:pt>
                <c:pt idx="43">
                  <c:v>5000</c:v>
                </c:pt>
                <c:pt idx="44">
                  <c:v>5000</c:v>
                </c:pt>
                <c:pt idx="45">
                  <c:v>5000</c:v>
                </c:pt>
                <c:pt idx="46">
                  <c:v>5000</c:v>
                </c:pt>
                <c:pt idx="47">
                  <c:v>5000</c:v>
                </c:pt>
                <c:pt idx="48">
                  <c:v>5000</c:v>
                </c:pt>
                <c:pt idx="49">
                  <c:v>5000</c:v>
                </c:pt>
                <c:pt idx="50">
                  <c:v>5000</c:v>
                </c:pt>
                <c:pt idx="51">
                  <c:v>5000</c:v>
                </c:pt>
                <c:pt idx="52">
                  <c:v>5000</c:v>
                </c:pt>
                <c:pt idx="53">
                  <c:v>5000</c:v>
                </c:pt>
                <c:pt idx="54">
                  <c:v>5000</c:v>
                </c:pt>
                <c:pt idx="55">
                  <c:v>5000</c:v>
                </c:pt>
                <c:pt idx="56">
                  <c:v>5000</c:v>
                </c:pt>
                <c:pt idx="57">
                  <c:v>5000</c:v>
                </c:pt>
                <c:pt idx="58">
                  <c:v>5000</c:v>
                </c:pt>
                <c:pt idx="59">
                  <c:v>5000</c:v>
                </c:pt>
                <c:pt idx="60">
                  <c:v>5000</c:v>
                </c:pt>
                <c:pt idx="61">
                  <c:v>5000</c:v>
                </c:pt>
                <c:pt idx="62">
                  <c:v>5000</c:v>
                </c:pt>
                <c:pt idx="63">
                  <c:v>5000</c:v>
                </c:pt>
                <c:pt idx="64">
                  <c:v>5000</c:v>
                </c:pt>
                <c:pt idx="65">
                  <c:v>5000</c:v>
                </c:pt>
                <c:pt idx="66">
                  <c:v>5000</c:v>
                </c:pt>
                <c:pt idx="67">
                  <c:v>5000</c:v>
                </c:pt>
                <c:pt idx="68">
                  <c:v>5000</c:v>
                </c:pt>
                <c:pt idx="69">
                  <c:v>5000</c:v>
                </c:pt>
                <c:pt idx="70">
                  <c:v>5000</c:v>
                </c:pt>
                <c:pt idx="71">
                  <c:v>5000</c:v>
                </c:pt>
                <c:pt idx="72">
                  <c:v>5000</c:v>
                </c:pt>
                <c:pt idx="73">
                  <c:v>5000</c:v>
                </c:pt>
                <c:pt idx="74">
                  <c:v>5000</c:v>
                </c:pt>
                <c:pt idx="75">
                  <c:v>5000</c:v>
                </c:pt>
                <c:pt idx="76">
                  <c:v>5000</c:v>
                </c:pt>
                <c:pt idx="77">
                  <c:v>5000</c:v>
                </c:pt>
                <c:pt idx="78">
                  <c:v>5000</c:v>
                </c:pt>
                <c:pt idx="79">
                  <c:v>5000</c:v>
                </c:pt>
                <c:pt idx="80">
                  <c:v>5000</c:v>
                </c:pt>
                <c:pt idx="81">
                  <c:v>5000</c:v>
                </c:pt>
                <c:pt idx="82">
                  <c:v>5000</c:v>
                </c:pt>
                <c:pt idx="83">
                  <c:v>5000</c:v>
                </c:pt>
                <c:pt idx="84">
                  <c:v>5000</c:v>
                </c:pt>
                <c:pt idx="85">
                  <c:v>5000</c:v>
                </c:pt>
                <c:pt idx="86">
                  <c:v>5000</c:v>
                </c:pt>
                <c:pt idx="87">
                  <c:v>5000</c:v>
                </c:pt>
                <c:pt idx="88">
                  <c:v>5000</c:v>
                </c:pt>
                <c:pt idx="89">
                  <c:v>5000</c:v>
                </c:pt>
                <c:pt idx="90">
                  <c:v>5000</c:v>
                </c:pt>
                <c:pt idx="91">
                  <c:v>5000</c:v>
                </c:pt>
                <c:pt idx="92">
                  <c:v>5000</c:v>
                </c:pt>
                <c:pt idx="93">
                  <c:v>5000</c:v>
                </c:pt>
                <c:pt idx="94">
                  <c:v>5000</c:v>
                </c:pt>
                <c:pt idx="95">
                  <c:v>5000</c:v>
                </c:pt>
                <c:pt idx="96">
                  <c:v>5000</c:v>
                </c:pt>
                <c:pt idx="97">
                  <c:v>5000</c:v>
                </c:pt>
                <c:pt idx="98">
                  <c:v>5000</c:v>
                </c:pt>
                <c:pt idx="99">
                  <c:v>5000</c:v>
                </c:pt>
                <c:pt idx="100">
                  <c:v>5000</c:v>
                </c:pt>
                <c:pt idx="101">
                  <c:v>5000</c:v>
                </c:pt>
                <c:pt idx="102">
                  <c:v>5000</c:v>
                </c:pt>
                <c:pt idx="103">
                  <c:v>5000</c:v>
                </c:pt>
                <c:pt idx="104">
                  <c:v>5000</c:v>
                </c:pt>
                <c:pt idx="105">
                  <c:v>5000</c:v>
                </c:pt>
                <c:pt idx="106">
                  <c:v>5000</c:v>
                </c:pt>
                <c:pt idx="107">
                  <c:v>5000</c:v>
                </c:pt>
                <c:pt idx="108">
                  <c:v>5000</c:v>
                </c:pt>
                <c:pt idx="109">
                  <c:v>5000</c:v>
                </c:pt>
                <c:pt idx="110">
                  <c:v>5000</c:v>
                </c:pt>
                <c:pt idx="111">
                  <c:v>5000</c:v>
                </c:pt>
                <c:pt idx="112">
                  <c:v>5000</c:v>
                </c:pt>
                <c:pt idx="113">
                  <c:v>5000</c:v>
                </c:pt>
                <c:pt idx="114">
                  <c:v>5000</c:v>
                </c:pt>
                <c:pt idx="115">
                  <c:v>5000</c:v>
                </c:pt>
                <c:pt idx="116">
                  <c:v>5000</c:v>
                </c:pt>
                <c:pt idx="117">
                  <c:v>5000</c:v>
                </c:pt>
                <c:pt idx="118">
                  <c:v>5000</c:v>
                </c:pt>
                <c:pt idx="119">
                  <c:v>5000</c:v>
                </c:pt>
                <c:pt idx="120">
                  <c:v>5000</c:v>
                </c:pt>
                <c:pt idx="121">
                  <c:v>5000</c:v>
                </c:pt>
                <c:pt idx="122">
                  <c:v>5000</c:v>
                </c:pt>
                <c:pt idx="123">
                  <c:v>5000</c:v>
                </c:pt>
                <c:pt idx="124">
                  <c:v>5000</c:v>
                </c:pt>
                <c:pt idx="125">
                  <c:v>5000</c:v>
                </c:pt>
                <c:pt idx="126">
                  <c:v>5000</c:v>
                </c:pt>
                <c:pt idx="127">
                  <c:v>5000</c:v>
                </c:pt>
                <c:pt idx="128">
                  <c:v>5000</c:v>
                </c:pt>
                <c:pt idx="129">
                  <c:v>5000</c:v>
                </c:pt>
                <c:pt idx="130">
                  <c:v>5000</c:v>
                </c:pt>
                <c:pt idx="131">
                  <c:v>5000</c:v>
                </c:pt>
                <c:pt idx="132">
                  <c:v>5000</c:v>
                </c:pt>
                <c:pt idx="133">
                  <c:v>5000</c:v>
                </c:pt>
                <c:pt idx="134">
                  <c:v>5000</c:v>
                </c:pt>
                <c:pt idx="135">
                  <c:v>5000</c:v>
                </c:pt>
                <c:pt idx="136">
                  <c:v>5000</c:v>
                </c:pt>
                <c:pt idx="137">
                  <c:v>5000</c:v>
                </c:pt>
                <c:pt idx="138">
                  <c:v>5000</c:v>
                </c:pt>
                <c:pt idx="139">
                  <c:v>5000</c:v>
                </c:pt>
                <c:pt idx="140">
                  <c:v>5000</c:v>
                </c:pt>
                <c:pt idx="141">
                  <c:v>5000</c:v>
                </c:pt>
                <c:pt idx="142">
                  <c:v>5000</c:v>
                </c:pt>
                <c:pt idx="143">
                  <c:v>5000</c:v>
                </c:pt>
                <c:pt idx="144">
                  <c:v>5000</c:v>
                </c:pt>
                <c:pt idx="145">
                  <c:v>5000</c:v>
                </c:pt>
                <c:pt idx="146">
                  <c:v>5000</c:v>
                </c:pt>
                <c:pt idx="147">
                  <c:v>5000</c:v>
                </c:pt>
                <c:pt idx="148">
                  <c:v>5000</c:v>
                </c:pt>
                <c:pt idx="149">
                  <c:v>5000</c:v>
                </c:pt>
                <c:pt idx="150">
                  <c:v>5000</c:v>
                </c:pt>
                <c:pt idx="151">
                  <c:v>5000</c:v>
                </c:pt>
                <c:pt idx="152">
                  <c:v>5000</c:v>
                </c:pt>
                <c:pt idx="153">
                  <c:v>5000</c:v>
                </c:pt>
                <c:pt idx="154">
                  <c:v>5000</c:v>
                </c:pt>
                <c:pt idx="155">
                  <c:v>5000</c:v>
                </c:pt>
                <c:pt idx="156">
                  <c:v>5000</c:v>
                </c:pt>
                <c:pt idx="157">
                  <c:v>5000</c:v>
                </c:pt>
                <c:pt idx="158">
                  <c:v>5000</c:v>
                </c:pt>
                <c:pt idx="159">
                  <c:v>5000</c:v>
                </c:pt>
                <c:pt idx="160">
                  <c:v>5000</c:v>
                </c:pt>
                <c:pt idx="161">
                  <c:v>5000</c:v>
                </c:pt>
                <c:pt idx="162">
                  <c:v>5000</c:v>
                </c:pt>
                <c:pt idx="163">
                  <c:v>5000</c:v>
                </c:pt>
                <c:pt idx="164">
                  <c:v>5000</c:v>
                </c:pt>
                <c:pt idx="165">
                  <c:v>5000</c:v>
                </c:pt>
                <c:pt idx="166">
                  <c:v>5000</c:v>
                </c:pt>
                <c:pt idx="167">
                  <c:v>5000</c:v>
                </c:pt>
                <c:pt idx="168">
                  <c:v>5000</c:v>
                </c:pt>
                <c:pt idx="169">
                  <c:v>5000</c:v>
                </c:pt>
                <c:pt idx="170">
                  <c:v>5000</c:v>
                </c:pt>
                <c:pt idx="171">
                  <c:v>5000</c:v>
                </c:pt>
                <c:pt idx="172">
                  <c:v>5000</c:v>
                </c:pt>
                <c:pt idx="173">
                  <c:v>5000</c:v>
                </c:pt>
                <c:pt idx="174">
                  <c:v>5000</c:v>
                </c:pt>
                <c:pt idx="175">
                  <c:v>5000</c:v>
                </c:pt>
                <c:pt idx="176">
                  <c:v>5000</c:v>
                </c:pt>
                <c:pt idx="177">
                  <c:v>5000</c:v>
                </c:pt>
                <c:pt idx="178">
                  <c:v>5000</c:v>
                </c:pt>
                <c:pt idx="179">
                  <c:v>5000</c:v>
                </c:pt>
                <c:pt idx="180">
                  <c:v>5000</c:v>
                </c:pt>
                <c:pt idx="181">
                  <c:v>5000</c:v>
                </c:pt>
                <c:pt idx="182">
                  <c:v>5000</c:v>
                </c:pt>
                <c:pt idx="183">
                  <c:v>5000</c:v>
                </c:pt>
                <c:pt idx="184">
                  <c:v>5000</c:v>
                </c:pt>
                <c:pt idx="185">
                  <c:v>5000</c:v>
                </c:pt>
                <c:pt idx="186">
                  <c:v>5000</c:v>
                </c:pt>
                <c:pt idx="187">
                  <c:v>5000</c:v>
                </c:pt>
                <c:pt idx="188">
                  <c:v>5000</c:v>
                </c:pt>
                <c:pt idx="189">
                  <c:v>5000</c:v>
                </c:pt>
                <c:pt idx="190">
                  <c:v>5000</c:v>
                </c:pt>
                <c:pt idx="191">
                  <c:v>5000</c:v>
                </c:pt>
                <c:pt idx="192">
                  <c:v>5000</c:v>
                </c:pt>
                <c:pt idx="193">
                  <c:v>5000</c:v>
                </c:pt>
                <c:pt idx="194">
                  <c:v>5000</c:v>
                </c:pt>
                <c:pt idx="195">
                  <c:v>5000</c:v>
                </c:pt>
                <c:pt idx="196">
                  <c:v>5000</c:v>
                </c:pt>
                <c:pt idx="197">
                  <c:v>5000</c:v>
                </c:pt>
                <c:pt idx="198">
                  <c:v>5000</c:v>
                </c:pt>
                <c:pt idx="199">
                  <c:v>5000</c:v>
                </c:pt>
                <c:pt idx="200">
                  <c:v>5000</c:v>
                </c:pt>
                <c:pt idx="201">
                  <c:v>5000</c:v>
                </c:pt>
                <c:pt idx="202">
                  <c:v>5000</c:v>
                </c:pt>
                <c:pt idx="203">
                  <c:v>5000</c:v>
                </c:pt>
                <c:pt idx="204">
                  <c:v>5000</c:v>
                </c:pt>
                <c:pt idx="205">
                  <c:v>5000</c:v>
                </c:pt>
                <c:pt idx="206">
                  <c:v>5000</c:v>
                </c:pt>
                <c:pt idx="207">
                  <c:v>5000</c:v>
                </c:pt>
                <c:pt idx="208">
                  <c:v>5000</c:v>
                </c:pt>
                <c:pt idx="209">
                  <c:v>5000</c:v>
                </c:pt>
                <c:pt idx="210">
                  <c:v>5000</c:v>
                </c:pt>
                <c:pt idx="211">
                  <c:v>5000</c:v>
                </c:pt>
                <c:pt idx="212">
                  <c:v>5000</c:v>
                </c:pt>
                <c:pt idx="213">
                  <c:v>5000</c:v>
                </c:pt>
                <c:pt idx="214">
                  <c:v>5000</c:v>
                </c:pt>
                <c:pt idx="215">
                  <c:v>5000</c:v>
                </c:pt>
                <c:pt idx="216">
                  <c:v>5000</c:v>
                </c:pt>
                <c:pt idx="217">
                  <c:v>5000</c:v>
                </c:pt>
                <c:pt idx="218">
                  <c:v>5000</c:v>
                </c:pt>
                <c:pt idx="219">
                  <c:v>5000</c:v>
                </c:pt>
                <c:pt idx="220">
                  <c:v>5000</c:v>
                </c:pt>
                <c:pt idx="221">
                  <c:v>5000</c:v>
                </c:pt>
                <c:pt idx="222">
                  <c:v>5000</c:v>
                </c:pt>
                <c:pt idx="223">
                  <c:v>5000</c:v>
                </c:pt>
                <c:pt idx="224">
                  <c:v>5000</c:v>
                </c:pt>
                <c:pt idx="225">
                  <c:v>5000</c:v>
                </c:pt>
                <c:pt idx="226">
                  <c:v>5000</c:v>
                </c:pt>
                <c:pt idx="227">
                  <c:v>5000</c:v>
                </c:pt>
                <c:pt idx="228">
                  <c:v>5000</c:v>
                </c:pt>
                <c:pt idx="229">
                  <c:v>5000</c:v>
                </c:pt>
                <c:pt idx="230">
                  <c:v>5000</c:v>
                </c:pt>
                <c:pt idx="231">
                  <c:v>5000</c:v>
                </c:pt>
                <c:pt idx="232">
                  <c:v>5000</c:v>
                </c:pt>
                <c:pt idx="233">
                  <c:v>5000</c:v>
                </c:pt>
                <c:pt idx="234">
                  <c:v>5000</c:v>
                </c:pt>
                <c:pt idx="235">
                  <c:v>5000</c:v>
                </c:pt>
                <c:pt idx="236">
                  <c:v>5000</c:v>
                </c:pt>
                <c:pt idx="237">
                  <c:v>5000</c:v>
                </c:pt>
                <c:pt idx="238">
                  <c:v>5000</c:v>
                </c:pt>
                <c:pt idx="239">
                  <c:v>5000</c:v>
                </c:pt>
                <c:pt idx="240">
                  <c:v>5000</c:v>
                </c:pt>
                <c:pt idx="241">
                  <c:v>5000</c:v>
                </c:pt>
                <c:pt idx="242">
                  <c:v>5000</c:v>
                </c:pt>
                <c:pt idx="243">
                  <c:v>5000</c:v>
                </c:pt>
                <c:pt idx="244">
                  <c:v>5000</c:v>
                </c:pt>
                <c:pt idx="245">
                  <c:v>5000</c:v>
                </c:pt>
                <c:pt idx="246">
                  <c:v>5000</c:v>
                </c:pt>
                <c:pt idx="247">
                  <c:v>5000</c:v>
                </c:pt>
                <c:pt idx="248">
                  <c:v>5000</c:v>
                </c:pt>
                <c:pt idx="249">
                  <c:v>5000</c:v>
                </c:pt>
                <c:pt idx="250">
                  <c:v>5000</c:v>
                </c:pt>
                <c:pt idx="251">
                  <c:v>5000</c:v>
                </c:pt>
                <c:pt idx="252">
                  <c:v>5000</c:v>
                </c:pt>
                <c:pt idx="253">
                  <c:v>5000</c:v>
                </c:pt>
                <c:pt idx="254">
                  <c:v>5000</c:v>
                </c:pt>
                <c:pt idx="255">
                  <c:v>5000</c:v>
                </c:pt>
                <c:pt idx="256">
                  <c:v>5000</c:v>
                </c:pt>
                <c:pt idx="257">
                  <c:v>5000</c:v>
                </c:pt>
                <c:pt idx="258">
                  <c:v>5000</c:v>
                </c:pt>
              </c:numCache>
            </c:numRef>
          </c:xVal>
          <c:yVal>
            <c:numRef>
              <c:f>v1_vs_Z!$AF$3:$AF$409</c:f>
              <c:numCache>
                <c:formatCode>General</c:formatCode>
                <c:ptCount val="407"/>
                <c:pt idx="0">
                  <c:v>0.5417327438317181</c:v>
                </c:pt>
                <c:pt idx="1">
                  <c:v>0.51021880859092417</c:v>
                </c:pt>
                <c:pt idx="2">
                  <c:v>0.6440567242111499</c:v>
                </c:pt>
                <c:pt idx="3">
                  <c:v>0.51710133646109668</c:v>
                </c:pt>
                <c:pt idx="4">
                  <c:v>0.45832363111690688</c:v>
                </c:pt>
                <c:pt idx="5">
                  <c:v>0.56672444821209089</c:v>
                </c:pt>
                <c:pt idx="6">
                  <c:v>0.45694932936421256</c:v>
                </c:pt>
                <c:pt idx="7">
                  <c:v>0.5216162996835334</c:v>
                </c:pt>
                <c:pt idx="8">
                  <c:v>0.44246886506633876</c:v>
                </c:pt>
                <c:pt idx="9">
                  <c:v>0.48460481790766413</c:v>
                </c:pt>
                <c:pt idx="10">
                  <c:v>0.55697880455123916</c:v>
                </c:pt>
                <c:pt idx="11">
                  <c:v>0.58447187701781977</c:v>
                </c:pt>
                <c:pt idx="12">
                  <c:v>0.56220994797733126</c:v>
                </c:pt>
                <c:pt idx="13">
                  <c:v>0.60155852981183178</c:v>
                </c:pt>
                <c:pt idx="14">
                  <c:v>0.52602351024075533</c:v>
                </c:pt>
                <c:pt idx="15">
                  <c:v>0.41651525748953733</c:v>
                </c:pt>
                <c:pt idx="16">
                  <c:v>0.56012391070267342</c:v>
                </c:pt>
                <c:pt idx="17">
                  <c:v>0.60404137839098471</c:v>
                </c:pt>
                <c:pt idx="18">
                  <c:v>0.56358804622897241</c:v>
                </c:pt>
                <c:pt idx="19">
                  <c:v>0.5524097952340481</c:v>
                </c:pt>
                <c:pt idx="20">
                  <c:v>0.48434301380959877</c:v>
                </c:pt>
                <c:pt idx="21">
                  <c:v>0.55471979508068914</c:v>
                </c:pt>
                <c:pt idx="22">
                  <c:v>0.54035137380049714</c:v>
                </c:pt>
                <c:pt idx="23">
                  <c:v>0.42454957523514086</c:v>
                </c:pt>
                <c:pt idx="24">
                  <c:v>0.56313678757373609</c:v>
                </c:pt>
                <c:pt idx="25">
                  <c:v>0.53158356011214136</c:v>
                </c:pt>
                <c:pt idx="26">
                  <c:v>0.57611803604382994</c:v>
                </c:pt>
                <c:pt idx="27">
                  <c:v>0.5587624800073816</c:v>
                </c:pt>
                <c:pt idx="28">
                  <c:v>0.56917686306798365</c:v>
                </c:pt>
                <c:pt idx="29">
                  <c:v>0.58572737613275794</c:v>
                </c:pt>
                <c:pt idx="30">
                  <c:v>0.54138149051457785</c:v>
                </c:pt>
                <c:pt idx="31">
                  <c:v>0.44493026188315254</c:v>
                </c:pt>
                <c:pt idx="32">
                  <c:v>0.57991484364852419</c:v>
                </c:pt>
                <c:pt idx="33">
                  <c:v>0.48823399310766624</c:v>
                </c:pt>
                <c:pt idx="34">
                  <c:v>0.53098976298427281</c:v>
                </c:pt>
                <c:pt idx="35">
                  <c:v>0.55182352937238188</c:v>
                </c:pt>
                <c:pt idx="36">
                  <c:v>0.57358462921041731</c:v>
                </c:pt>
                <c:pt idx="37">
                  <c:v>0.56395652268767371</c:v>
                </c:pt>
                <c:pt idx="38">
                  <c:v>0.52355702055950082</c:v>
                </c:pt>
                <c:pt idx="39">
                  <c:v>0.53399282451659635</c:v>
                </c:pt>
                <c:pt idx="40">
                  <c:v>0.59184325814255012</c:v>
                </c:pt>
                <c:pt idx="41">
                  <c:v>0.41358358865690953</c:v>
                </c:pt>
                <c:pt idx="42">
                  <c:v>0.56891839248118825</c:v>
                </c:pt>
                <c:pt idx="43">
                  <c:v>0.54053749484639835</c:v>
                </c:pt>
                <c:pt idx="44">
                  <c:v>0.56159695229381579</c:v>
                </c:pt>
                <c:pt idx="45">
                  <c:v>0.54494075457544855</c:v>
                </c:pt>
                <c:pt idx="46">
                  <c:v>0.4952437499913056</c:v>
                </c:pt>
                <c:pt idx="47">
                  <c:v>0.56350865927539728</c:v>
                </c:pt>
                <c:pt idx="48">
                  <c:v>0.53316765701392266</c:v>
                </c:pt>
                <c:pt idx="49">
                  <c:v>0.51258140383760098</c:v>
                </c:pt>
                <c:pt idx="50">
                  <c:v>0.47992833371786475</c:v>
                </c:pt>
                <c:pt idx="51">
                  <c:v>0.51475148880844324</c:v>
                </c:pt>
                <c:pt idx="52">
                  <c:v>0.50067660171507056</c:v>
                </c:pt>
                <c:pt idx="53">
                  <c:v>0.44561838503362039</c:v>
                </c:pt>
                <c:pt idx="54">
                  <c:v>0.40192562069757454</c:v>
                </c:pt>
                <c:pt idx="55">
                  <c:v>0.47027488633630049</c:v>
                </c:pt>
                <c:pt idx="56">
                  <c:v>0.43531061260196402</c:v>
                </c:pt>
                <c:pt idx="57">
                  <c:v>0.38428264191163497</c:v>
                </c:pt>
                <c:pt idx="58">
                  <c:v>0.47868274253920029</c:v>
                </c:pt>
                <c:pt idx="59">
                  <c:v>0.4526517234229096</c:v>
                </c:pt>
                <c:pt idx="60">
                  <c:v>0.58032042085302527</c:v>
                </c:pt>
                <c:pt idx="61">
                  <c:v>0.47961961353526045</c:v>
                </c:pt>
                <c:pt idx="62">
                  <c:v>0.43897682681607708</c:v>
                </c:pt>
                <c:pt idx="63">
                  <c:v>0.54058669500347412</c:v>
                </c:pt>
                <c:pt idx="64">
                  <c:v>0.57670794407521697</c:v>
                </c:pt>
                <c:pt idx="65">
                  <c:v>0.45676898023134282</c:v>
                </c:pt>
                <c:pt idx="66">
                  <c:v>0.50890500389460891</c:v>
                </c:pt>
                <c:pt idx="67">
                  <c:v>0.47723004153997378</c:v>
                </c:pt>
                <c:pt idx="68">
                  <c:v>0.52554792929958682</c:v>
                </c:pt>
                <c:pt idx="69">
                  <c:v>0.52315934501134309</c:v>
                </c:pt>
                <c:pt idx="70">
                  <c:v>0.53998530487771312</c:v>
                </c:pt>
                <c:pt idx="71">
                  <c:v>0.46224593924774282</c:v>
                </c:pt>
                <c:pt idx="72">
                  <c:v>0.53452822346555195</c:v>
                </c:pt>
                <c:pt idx="73">
                  <c:v>0.39192264848619646</c:v>
                </c:pt>
                <c:pt idx="74">
                  <c:v>0.52779601226097461</c:v>
                </c:pt>
                <c:pt idx="75">
                  <c:v>0.59158379984871168</c:v>
                </c:pt>
                <c:pt idx="76">
                  <c:v>0.57004826760660432</c:v>
                </c:pt>
                <c:pt idx="77">
                  <c:v>0.43313679286386625</c:v>
                </c:pt>
                <c:pt idx="78">
                  <c:v>0.49233455149390565</c:v>
                </c:pt>
                <c:pt idx="79">
                  <c:v>0.55544643880583111</c:v>
                </c:pt>
                <c:pt idx="80">
                  <c:v>0.54967119226246774</c:v>
                </c:pt>
                <c:pt idx="81">
                  <c:v>0.40019086760590272</c:v>
                </c:pt>
                <c:pt idx="82">
                  <c:v>0.56059560254736029</c:v>
                </c:pt>
                <c:pt idx="83">
                  <c:v>0.56657264998593138</c:v>
                </c:pt>
                <c:pt idx="84">
                  <c:v>0.59465692684939275</c:v>
                </c:pt>
                <c:pt idx="85">
                  <c:v>0.48612310882771054</c:v>
                </c:pt>
                <c:pt idx="86">
                  <c:v>0.36160260413353817</c:v>
                </c:pt>
                <c:pt idx="87">
                  <c:v>0.39163593565114174</c:v>
                </c:pt>
                <c:pt idx="88">
                  <c:v>0.57128450643420547</c:v>
                </c:pt>
                <c:pt idx="89">
                  <c:v>0.49319765312019609</c:v>
                </c:pt>
                <c:pt idx="90">
                  <c:v>0.48814645757098701</c:v>
                </c:pt>
                <c:pt idx="91">
                  <c:v>0.58078828533292082</c:v>
                </c:pt>
                <c:pt idx="92">
                  <c:v>0.49226158463610958</c:v>
                </c:pt>
                <c:pt idx="93">
                  <c:v>0.52333349010934882</c:v>
                </c:pt>
                <c:pt idx="94">
                  <c:v>0.55003590308806782</c:v>
                </c:pt>
                <c:pt idx="95">
                  <c:v>0.58120052955996171</c:v>
                </c:pt>
                <c:pt idx="96">
                  <c:v>0.38896588572151003</c:v>
                </c:pt>
                <c:pt idx="97">
                  <c:v>0.51624965519749011</c:v>
                </c:pt>
                <c:pt idx="98">
                  <c:v>0.52257227663770445</c:v>
                </c:pt>
                <c:pt idx="99">
                  <c:v>0.42302702482847188</c:v>
                </c:pt>
                <c:pt idx="100">
                  <c:v>0.36840870817126442</c:v>
                </c:pt>
                <c:pt idx="101">
                  <c:v>0.52395858520414007</c:v>
                </c:pt>
                <c:pt idx="102">
                  <c:v>0.54550029061526562</c:v>
                </c:pt>
                <c:pt idx="103">
                  <c:v>0.46817946584473491</c:v>
                </c:pt>
                <c:pt idx="104">
                  <c:v>0.41296553097479916</c:v>
                </c:pt>
                <c:pt idx="105">
                  <c:v>0.50558093757333478</c:v>
                </c:pt>
                <c:pt idx="106">
                  <c:v>0.55097749655842643</c:v>
                </c:pt>
                <c:pt idx="107">
                  <c:v>0.43745952360307361</c:v>
                </c:pt>
                <c:pt idx="108">
                  <c:v>0.57316824896013419</c:v>
                </c:pt>
                <c:pt idx="109">
                  <c:v>0.4444214384268213</c:v>
                </c:pt>
                <c:pt idx="110">
                  <c:v>0.55505123252528077</c:v>
                </c:pt>
                <c:pt idx="111">
                  <c:v>0.5265485382657602</c:v>
                </c:pt>
                <c:pt idx="112">
                  <c:v>0.52497221955694195</c:v>
                </c:pt>
                <c:pt idx="113">
                  <c:v>0.60205651935653659</c:v>
                </c:pt>
                <c:pt idx="114">
                  <c:v>0.59699458249323567</c:v>
                </c:pt>
                <c:pt idx="115">
                  <c:v>0.52808880566751171</c:v>
                </c:pt>
                <c:pt idx="116">
                  <c:v>0.3922847048491187</c:v>
                </c:pt>
                <c:pt idx="117">
                  <c:v>0.37654491407151541</c:v>
                </c:pt>
                <c:pt idx="118">
                  <c:v>0.5707434281697531</c:v>
                </c:pt>
                <c:pt idx="119">
                  <c:v>0.55843949980434504</c:v>
                </c:pt>
                <c:pt idx="120">
                  <c:v>0.55437249259172061</c:v>
                </c:pt>
                <c:pt idx="121">
                  <c:v>0.550425615248192</c:v>
                </c:pt>
                <c:pt idx="122">
                  <c:v>0.50112736651678558</c:v>
                </c:pt>
                <c:pt idx="123">
                  <c:v>0.44096270442341262</c:v>
                </c:pt>
                <c:pt idx="124">
                  <c:v>0.55389931918646929</c:v>
                </c:pt>
                <c:pt idx="125">
                  <c:v>0.4686118654686211</c:v>
                </c:pt>
                <c:pt idx="126">
                  <c:v>0.44537479178415901</c:v>
                </c:pt>
                <c:pt idx="127">
                  <c:v>0.60556917599131932</c:v>
                </c:pt>
                <c:pt idx="128">
                  <c:v>0.56774586075785582</c:v>
                </c:pt>
                <c:pt idx="129">
                  <c:v>0.57151593854070082</c:v>
                </c:pt>
                <c:pt idx="130">
                  <c:v>0.53926767397933784</c:v>
                </c:pt>
                <c:pt idx="131">
                  <c:v>0.45556351465129846</c:v>
                </c:pt>
                <c:pt idx="132">
                  <c:v>0.36229081988154199</c:v>
                </c:pt>
                <c:pt idx="133">
                  <c:v>0.52203274166550662</c:v>
                </c:pt>
                <c:pt idx="134">
                  <c:v>0.55275864101527128</c:v>
                </c:pt>
                <c:pt idx="135">
                  <c:v>0.57562041688926624</c:v>
                </c:pt>
                <c:pt idx="136">
                  <c:v>0.45251467907070375</c:v>
                </c:pt>
                <c:pt idx="137">
                  <c:v>0.50980218141388034</c:v>
                </c:pt>
                <c:pt idx="138">
                  <c:v>0.5080153576415386</c:v>
                </c:pt>
                <c:pt idx="139">
                  <c:v>0.43003746076070321</c:v>
                </c:pt>
                <c:pt idx="140">
                  <c:v>0.38695281530464831</c:v>
                </c:pt>
                <c:pt idx="141">
                  <c:v>0.3395084309611221</c:v>
                </c:pt>
                <c:pt idx="142">
                  <c:v>0.35077045185962447</c:v>
                </c:pt>
                <c:pt idx="143">
                  <c:v>0.34571419431182038</c:v>
                </c:pt>
                <c:pt idx="144">
                  <c:v>0.35135900179382745</c:v>
                </c:pt>
                <c:pt idx="145">
                  <c:v>0.35451580610055067</c:v>
                </c:pt>
                <c:pt idx="146">
                  <c:v>0.35393102179944885</c:v>
                </c:pt>
                <c:pt idx="147">
                  <c:v>0.34086674420605906</c:v>
                </c:pt>
                <c:pt idx="148">
                  <c:v>0.35466448687635665</c:v>
                </c:pt>
                <c:pt idx="149">
                  <c:v>0.35665249422700412</c:v>
                </c:pt>
                <c:pt idx="150">
                  <c:v>0.34035082160535679</c:v>
                </c:pt>
                <c:pt idx="151">
                  <c:v>0.39326528188182702</c:v>
                </c:pt>
                <c:pt idx="152">
                  <c:v>0.34805326978453754</c:v>
                </c:pt>
                <c:pt idx="153">
                  <c:v>0.3510218233020489</c:v>
                </c:pt>
                <c:pt idx="154">
                  <c:v>0.34707355699549053</c:v>
                </c:pt>
                <c:pt idx="155">
                  <c:v>0.42472199184582149</c:v>
                </c:pt>
                <c:pt idx="156">
                  <c:v>0.35870726440058365</c:v>
                </c:pt>
                <c:pt idx="157">
                  <c:v>0.35019313709303479</c:v>
                </c:pt>
                <c:pt idx="158">
                  <c:v>0.33045202162116155</c:v>
                </c:pt>
                <c:pt idx="159">
                  <c:v>0.38208027126682831</c:v>
                </c:pt>
                <c:pt idx="160">
                  <c:v>0.35196409582099947</c:v>
                </c:pt>
                <c:pt idx="161">
                  <c:v>0.39092240991016425</c:v>
                </c:pt>
                <c:pt idx="162">
                  <c:v>0.35699408653463011</c:v>
                </c:pt>
                <c:pt idx="163">
                  <c:v>0.35834548583026787</c:v>
                </c:pt>
                <c:pt idx="164">
                  <c:v>0.3600615959515045</c:v>
                </c:pt>
                <c:pt idx="165">
                  <c:v>0.36413517758913405</c:v>
                </c:pt>
                <c:pt idx="166">
                  <c:v>0.34094650154977529</c:v>
                </c:pt>
                <c:pt idx="167">
                  <c:v>0.3491577423194428</c:v>
                </c:pt>
                <c:pt idx="168">
                  <c:v>0.34266430929249253</c:v>
                </c:pt>
                <c:pt idx="169">
                  <c:v>0.34681517900623099</c:v>
                </c:pt>
                <c:pt idx="170">
                  <c:v>0.35099385884639611</c:v>
                </c:pt>
                <c:pt idx="171">
                  <c:v>0.34347771690818707</c:v>
                </c:pt>
                <c:pt idx="172">
                  <c:v>0.34275875877847228</c:v>
                </c:pt>
                <c:pt idx="173">
                  <c:v>0.33240910139502744</c:v>
                </c:pt>
                <c:pt idx="174">
                  <c:v>0.34896831862811745</c:v>
                </c:pt>
                <c:pt idx="175">
                  <c:v>0.36272167621317231</c:v>
                </c:pt>
                <c:pt idx="176">
                  <c:v>0.33670433066625777</c:v>
                </c:pt>
                <c:pt idx="177">
                  <c:v>0.38660702524208862</c:v>
                </c:pt>
                <c:pt idx="178">
                  <c:v>0.35597498892724766</c:v>
                </c:pt>
                <c:pt idx="179">
                  <c:v>0.35109460496477446</c:v>
                </c:pt>
                <c:pt idx="180">
                  <c:v>0.38788860599612968</c:v>
                </c:pt>
                <c:pt idx="181">
                  <c:v>0.33710515453061479</c:v>
                </c:pt>
                <c:pt idx="182">
                  <c:v>0.3614963021630434</c:v>
                </c:pt>
                <c:pt idx="183">
                  <c:v>0.33273171120792289</c:v>
                </c:pt>
                <c:pt idx="184">
                  <c:v>0.34523632929811521</c:v>
                </c:pt>
                <c:pt idx="185">
                  <c:v>0.33932740277966034</c:v>
                </c:pt>
                <c:pt idx="186">
                  <c:v>0.35229794080150811</c:v>
                </c:pt>
                <c:pt idx="187">
                  <c:v>0.34442767502256477</c:v>
                </c:pt>
                <c:pt idx="188">
                  <c:v>0.34292910737753241</c:v>
                </c:pt>
                <c:pt idx="189">
                  <c:v>0.34196559915715896</c:v>
                </c:pt>
                <c:pt idx="190">
                  <c:v>0.34010642584392303</c:v>
                </c:pt>
                <c:pt idx="191">
                  <c:v>0.33388776056997649</c:v>
                </c:pt>
                <c:pt idx="192">
                  <c:v>0.36826613883278786</c:v>
                </c:pt>
                <c:pt idx="193">
                  <c:v>0.34010911117244536</c:v>
                </c:pt>
                <c:pt idx="194">
                  <c:v>0.34359460586354762</c:v>
                </c:pt>
                <c:pt idx="195">
                  <c:v>0.39671957120354251</c:v>
                </c:pt>
                <c:pt idx="196">
                  <c:v>0.34564906737867751</c:v>
                </c:pt>
                <c:pt idx="197">
                  <c:v>0.33859310432493572</c:v>
                </c:pt>
                <c:pt idx="198">
                  <c:v>0.34331576381899181</c:v>
                </c:pt>
                <c:pt idx="199">
                  <c:v>0.35490431449271687</c:v>
                </c:pt>
                <c:pt idx="200">
                  <c:v>0.33616603032786357</c:v>
                </c:pt>
                <c:pt idx="201">
                  <c:v>0.35112723016303543</c:v>
                </c:pt>
                <c:pt idx="202">
                  <c:v>0.34133967068454962</c:v>
                </c:pt>
                <c:pt idx="203">
                  <c:v>0.3402771756989687</c:v>
                </c:pt>
                <c:pt idx="204">
                  <c:v>0.34534596477987989</c:v>
                </c:pt>
                <c:pt idx="205">
                  <c:v>0.39540906915265145</c:v>
                </c:pt>
                <c:pt idx="206">
                  <c:v>0.37694777508164845</c:v>
                </c:pt>
                <c:pt idx="207">
                  <c:v>0.36030654729814993</c:v>
                </c:pt>
                <c:pt idx="208">
                  <c:v>0.35971586762063629</c:v>
                </c:pt>
                <c:pt idx="209">
                  <c:v>0.37802953035456643</c:v>
                </c:pt>
                <c:pt idx="210">
                  <c:v>0.41334894650252468</c:v>
                </c:pt>
                <c:pt idx="211">
                  <c:v>0.37208143507869118</c:v>
                </c:pt>
                <c:pt idx="212">
                  <c:v>0.33033960821333869</c:v>
                </c:pt>
                <c:pt idx="213">
                  <c:v>0.34236031158418789</c:v>
                </c:pt>
                <c:pt idx="214">
                  <c:v>0.36021311638505887</c:v>
                </c:pt>
                <c:pt idx="215">
                  <c:v>0.40572786069100486</c:v>
                </c:pt>
                <c:pt idx="216">
                  <c:v>0.33530104588502191</c:v>
                </c:pt>
                <c:pt idx="217">
                  <c:v>0.35427937372715052</c:v>
                </c:pt>
                <c:pt idx="218">
                  <c:v>0.3447682796231491</c:v>
                </c:pt>
                <c:pt idx="219">
                  <c:v>0.35438169400362912</c:v>
                </c:pt>
                <c:pt idx="220">
                  <c:v>0.34348614328389643</c:v>
                </c:pt>
                <c:pt idx="221">
                  <c:v>0.35260962410524116</c:v>
                </c:pt>
                <c:pt idx="222">
                  <c:v>0.34390878930073371</c:v>
                </c:pt>
                <c:pt idx="223">
                  <c:v>0.36911948685202939</c:v>
                </c:pt>
                <c:pt idx="224">
                  <c:v>0.34178781188943247</c:v>
                </c:pt>
                <c:pt idx="225">
                  <c:v>0.35208907162777392</c:v>
                </c:pt>
                <c:pt idx="226">
                  <c:v>0.35359171356435964</c:v>
                </c:pt>
                <c:pt idx="227">
                  <c:v>0.3324727776334504</c:v>
                </c:pt>
                <c:pt idx="228">
                  <c:v>0.34644105409787734</c:v>
                </c:pt>
                <c:pt idx="229">
                  <c:v>0.36887197364024205</c:v>
                </c:pt>
                <c:pt idx="230">
                  <c:v>0.35977519177490197</c:v>
                </c:pt>
                <c:pt idx="231">
                  <c:v>0.36061310687159781</c:v>
                </c:pt>
                <c:pt idx="232">
                  <c:v>0.34461200584945062</c:v>
                </c:pt>
                <c:pt idx="233">
                  <c:v>0.34443094680214442</c:v>
                </c:pt>
                <c:pt idx="234">
                  <c:v>0.33535648094280612</c:v>
                </c:pt>
                <c:pt idx="235">
                  <c:v>0.35253878699075575</c:v>
                </c:pt>
                <c:pt idx="236">
                  <c:v>0.34537559599116763</c:v>
                </c:pt>
                <c:pt idx="237">
                  <c:v>0.3446775031727346</c:v>
                </c:pt>
                <c:pt idx="238">
                  <c:v>0.33442692515203321</c:v>
                </c:pt>
                <c:pt idx="239">
                  <c:v>0.34603316195499501</c:v>
                </c:pt>
                <c:pt idx="240">
                  <c:v>0.34621576429455581</c:v>
                </c:pt>
                <c:pt idx="241">
                  <c:v>0.49965083708514718</c:v>
                </c:pt>
                <c:pt idx="242">
                  <c:v>0.33328791373647004</c:v>
                </c:pt>
                <c:pt idx="243">
                  <c:v>0.37023010169010845</c:v>
                </c:pt>
                <c:pt idx="244">
                  <c:v>0.34027637318699633</c:v>
                </c:pt>
                <c:pt idx="245">
                  <c:v>0.35479495680355738</c:v>
                </c:pt>
                <c:pt idx="246">
                  <c:v>0.35217040312959041</c:v>
                </c:pt>
                <c:pt idx="247">
                  <c:v>0.3497508295328749</c:v>
                </c:pt>
                <c:pt idx="248">
                  <c:v>0.35391747169345433</c:v>
                </c:pt>
                <c:pt idx="249">
                  <c:v>0.3645431005978621</c:v>
                </c:pt>
                <c:pt idx="250">
                  <c:v>0.37169348227173787</c:v>
                </c:pt>
                <c:pt idx="251">
                  <c:v>0.33676671053918683</c:v>
                </c:pt>
                <c:pt idx="252">
                  <c:v>0.35198079424319328</c:v>
                </c:pt>
                <c:pt idx="253">
                  <c:v>0.35797265728740812</c:v>
                </c:pt>
                <c:pt idx="254">
                  <c:v>0.36204315234052853</c:v>
                </c:pt>
                <c:pt idx="255">
                  <c:v>0.34766679853814741</c:v>
                </c:pt>
                <c:pt idx="256">
                  <c:v>0.38363344059182802</c:v>
                </c:pt>
                <c:pt idx="257">
                  <c:v>0.34176151418941458</c:v>
                </c:pt>
                <c:pt idx="258">
                  <c:v>0.33646545989109472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4119-49D9-AC47-1E95D0E4282E}"/>
            </c:ext>
          </c:extLst>
        </c:ser>
        <c:ser>
          <c:idx val="0"/>
          <c:order val="1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v1_vs_Z!$AI$3:$AI$409</c:f>
              <c:numCache>
                <c:formatCode>General</c:formatCode>
                <c:ptCount val="407"/>
                <c:pt idx="0">
                  <c:v>10000</c:v>
                </c:pt>
                <c:pt idx="1">
                  <c:v>10000</c:v>
                </c:pt>
                <c:pt idx="2">
                  <c:v>10000</c:v>
                </c:pt>
                <c:pt idx="3">
                  <c:v>10000</c:v>
                </c:pt>
                <c:pt idx="4">
                  <c:v>10000</c:v>
                </c:pt>
                <c:pt idx="5">
                  <c:v>10000</c:v>
                </c:pt>
                <c:pt idx="6">
                  <c:v>10000</c:v>
                </c:pt>
                <c:pt idx="7">
                  <c:v>10000</c:v>
                </c:pt>
                <c:pt idx="8">
                  <c:v>10000</c:v>
                </c:pt>
                <c:pt idx="9">
                  <c:v>10000</c:v>
                </c:pt>
                <c:pt idx="10">
                  <c:v>10000</c:v>
                </c:pt>
                <c:pt idx="11">
                  <c:v>10000</c:v>
                </c:pt>
                <c:pt idx="12">
                  <c:v>10000</c:v>
                </c:pt>
                <c:pt idx="13">
                  <c:v>10000</c:v>
                </c:pt>
                <c:pt idx="14">
                  <c:v>10000</c:v>
                </c:pt>
                <c:pt idx="15">
                  <c:v>10000</c:v>
                </c:pt>
                <c:pt idx="16">
                  <c:v>10000</c:v>
                </c:pt>
                <c:pt idx="17">
                  <c:v>10000</c:v>
                </c:pt>
                <c:pt idx="18">
                  <c:v>10000</c:v>
                </c:pt>
                <c:pt idx="19">
                  <c:v>10000</c:v>
                </c:pt>
                <c:pt idx="20">
                  <c:v>10000</c:v>
                </c:pt>
                <c:pt idx="21">
                  <c:v>10000</c:v>
                </c:pt>
                <c:pt idx="22">
                  <c:v>10000</c:v>
                </c:pt>
                <c:pt idx="23">
                  <c:v>10000</c:v>
                </c:pt>
                <c:pt idx="24">
                  <c:v>10000</c:v>
                </c:pt>
                <c:pt idx="25">
                  <c:v>10000</c:v>
                </c:pt>
                <c:pt idx="26">
                  <c:v>10000</c:v>
                </c:pt>
                <c:pt idx="27">
                  <c:v>10000</c:v>
                </c:pt>
                <c:pt idx="28">
                  <c:v>10000</c:v>
                </c:pt>
                <c:pt idx="29">
                  <c:v>10000</c:v>
                </c:pt>
                <c:pt idx="30">
                  <c:v>10000</c:v>
                </c:pt>
                <c:pt idx="31">
                  <c:v>10000</c:v>
                </c:pt>
                <c:pt idx="32">
                  <c:v>10000</c:v>
                </c:pt>
                <c:pt idx="33">
                  <c:v>10000</c:v>
                </c:pt>
                <c:pt idx="34">
                  <c:v>10000</c:v>
                </c:pt>
                <c:pt idx="35">
                  <c:v>10000</c:v>
                </c:pt>
                <c:pt idx="36">
                  <c:v>10000</c:v>
                </c:pt>
                <c:pt idx="37">
                  <c:v>10000</c:v>
                </c:pt>
                <c:pt idx="38">
                  <c:v>10000</c:v>
                </c:pt>
                <c:pt idx="39">
                  <c:v>10000</c:v>
                </c:pt>
                <c:pt idx="40">
                  <c:v>10000</c:v>
                </c:pt>
                <c:pt idx="41">
                  <c:v>10000</c:v>
                </c:pt>
                <c:pt idx="42">
                  <c:v>10000</c:v>
                </c:pt>
                <c:pt idx="43">
                  <c:v>10000</c:v>
                </c:pt>
                <c:pt idx="44">
                  <c:v>10000</c:v>
                </c:pt>
                <c:pt idx="45">
                  <c:v>10000</c:v>
                </c:pt>
                <c:pt idx="46">
                  <c:v>10000</c:v>
                </c:pt>
                <c:pt idx="47">
                  <c:v>10000</c:v>
                </c:pt>
                <c:pt idx="48">
                  <c:v>10000</c:v>
                </c:pt>
                <c:pt idx="49">
                  <c:v>10000</c:v>
                </c:pt>
                <c:pt idx="50">
                  <c:v>10000</c:v>
                </c:pt>
                <c:pt idx="51">
                  <c:v>10000</c:v>
                </c:pt>
                <c:pt idx="52">
                  <c:v>10000</c:v>
                </c:pt>
                <c:pt idx="53">
                  <c:v>10000</c:v>
                </c:pt>
                <c:pt idx="54">
                  <c:v>10000</c:v>
                </c:pt>
                <c:pt idx="55">
                  <c:v>10000</c:v>
                </c:pt>
                <c:pt idx="56">
                  <c:v>10000</c:v>
                </c:pt>
                <c:pt idx="57">
                  <c:v>10000</c:v>
                </c:pt>
                <c:pt idx="58">
                  <c:v>10000</c:v>
                </c:pt>
                <c:pt idx="59">
                  <c:v>10000</c:v>
                </c:pt>
                <c:pt idx="60">
                  <c:v>10000</c:v>
                </c:pt>
                <c:pt idx="61">
                  <c:v>10000</c:v>
                </c:pt>
                <c:pt idx="62">
                  <c:v>10000</c:v>
                </c:pt>
                <c:pt idx="63">
                  <c:v>10000</c:v>
                </c:pt>
                <c:pt idx="64">
                  <c:v>10000</c:v>
                </c:pt>
                <c:pt idx="65">
                  <c:v>10000</c:v>
                </c:pt>
                <c:pt idx="66">
                  <c:v>10000</c:v>
                </c:pt>
                <c:pt idx="67">
                  <c:v>10000</c:v>
                </c:pt>
                <c:pt idx="68">
                  <c:v>10000</c:v>
                </c:pt>
                <c:pt idx="69">
                  <c:v>10000</c:v>
                </c:pt>
                <c:pt idx="70">
                  <c:v>10000</c:v>
                </c:pt>
                <c:pt idx="71">
                  <c:v>10000</c:v>
                </c:pt>
                <c:pt idx="72">
                  <c:v>10000</c:v>
                </c:pt>
                <c:pt idx="73">
                  <c:v>10000</c:v>
                </c:pt>
                <c:pt idx="74">
                  <c:v>10000</c:v>
                </c:pt>
                <c:pt idx="75">
                  <c:v>10000</c:v>
                </c:pt>
                <c:pt idx="76">
                  <c:v>10000</c:v>
                </c:pt>
                <c:pt idx="77">
                  <c:v>10000</c:v>
                </c:pt>
                <c:pt idx="78">
                  <c:v>10000</c:v>
                </c:pt>
                <c:pt idx="79">
                  <c:v>10000</c:v>
                </c:pt>
                <c:pt idx="80">
                  <c:v>10000</c:v>
                </c:pt>
                <c:pt idx="81">
                  <c:v>10000</c:v>
                </c:pt>
                <c:pt idx="82">
                  <c:v>10000</c:v>
                </c:pt>
                <c:pt idx="83">
                  <c:v>10000</c:v>
                </c:pt>
                <c:pt idx="84">
                  <c:v>10000</c:v>
                </c:pt>
                <c:pt idx="85">
                  <c:v>10000</c:v>
                </c:pt>
                <c:pt idx="86">
                  <c:v>10000</c:v>
                </c:pt>
                <c:pt idx="87">
                  <c:v>10000</c:v>
                </c:pt>
                <c:pt idx="88">
                  <c:v>10000</c:v>
                </c:pt>
                <c:pt idx="89">
                  <c:v>10000</c:v>
                </c:pt>
                <c:pt idx="90">
                  <c:v>10000</c:v>
                </c:pt>
                <c:pt idx="91">
                  <c:v>10000</c:v>
                </c:pt>
                <c:pt idx="92">
                  <c:v>10000</c:v>
                </c:pt>
                <c:pt idx="93">
                  <c:v>10000</c:v>
                </c:pt>
                <c:pt idx="94">
                  <c:v>10000</c:v>
                </c:pt>
                <c:pt idx="95">
                  <c:v>10000</c:v>
                </c:pt>
                <c:pt idx="96">
                  <c:v>10000</c:v>
                </c:pt>
                <c:pt idx="97">
                  <c:v>10000</c:v>
                </c:pt>
                <c:pt idx="98">
                  <c:v>10000</c:v>
                </c:pt>
                <c:pt idx="99">
                  <c:v>10000</c:v>
                </c:pt>
                <c:pt idx="100">
                  <c:v>10000</c:v>
                </c:pt>
                <c:pt idx="101">
                  <c:v>10000</c:v>
                </c:pt>
                <c:pt idx="102">
                  <c:v>10000</c:v>
                </c:pt>
                <c:pt idx="103">
                  <c:v>10000</c:v>
                </c:pt>
                <c:pt idx="104">
                  <c:v>10000</c:v>
                </c:pt>
                <c:pt idx="105">
                  <c:v>10000</c:v>
                </c:pt>
                <c:pt idx="106">
                  <c:v>10000</c:v>
                </c:pt>
                <c:pt idx="107">
                  <c:v>10000</c:v>
                </c:pt>
                <c:pt idx="108">
                  <c:v>10000</c:v>
                </c:pt>
                <c:pt idx="109">
                  <c:v>10000</c:v>
                </c:pt>
                <c:pt idx="110">
                  <c:v>10000</c:v>
                </c:pt>
                <c:pt idx="111">
                  <c:v>10000</c:v>
                </c:pt>
                <c:pt idx="112">
                  <c:v>10000</c:v>
                </c:pt>
                <c:pt idx="113">
                  <c:v>10000</c:v>
                </c:pt>
                <c:pt idx="114">
                  <c:v>10000</c:v>
                </c:pt>
                <c:pt idx="115">
                  <c:v>10000</c:v>
                </c:pt>
                <c:pt idx="116">
                  <c:v>10000</c:v>
                </c:pt>
                <c:pt idx="117">
                  <c:v>10000</c:v>
                </c:pt>
                <c:pt idx="118">
                  <c:v>10000</c:v>
                </c:pt>
                <c:pt idx="119">
                  <c:v>10000</c:v>
                </c:pt>
                <c:pt idx="120">
                  <c:v>10000</c:v>
                </c:pt>
                <c:pt idx="121">
                  <c:v>10000</c:v>
                </c:pt>
                <c:pt idx="122">
                  <c:v>10000</c:v>
                </c:pt>
                <c:pt idx="123">
                  <c:v>10000</c:v>
                </c:pt>
                <c:pt idx="124">
                  <c:v>10000</c:v>
                </c:pt>
                <c:pt idx="125">
                  <c:v>10000</c:v>
                </c:pt>
                <c:pt idx="126">
                  <c:v>10000</c:v>
                </c:pt>
                <c:pt idx="127">
                  <c:v>10000</c:v>
                </c:pt>
                <c:pt idx="128">
                  <c:v>10000</c:v>
                </c:pt>
                <c:pt idx="129">
                  <c:v>10000</c:v>
                </c:pt>
                <c:pt idx="130">
                  <c:v>10000</c:v>
                </c:pt>
                <c:pt idx="131">
                  <c:v>10000</c:v>
                </c:pt>
                <c:pt idx="132">
                  <c:v>10000</c:v>
                </c:pt>
                <c:pt idx="133">
                  <c:v>10000</c:v>
                </c:pt>
                <c:pt idx="134">
                  <c:v>10000</c:v>
                </c:pt>
                <c:pt idx="135">
                  <c:v>10000</c:v>
                </c:pt>
                <c:pt idx="136">
                  <c:v>10000</c:v>
                </c:pt>
                <c:pt idx="137">
                  <c:v>10000</c:v>
                </c:pt>
                <c:pt idx="138">
                  <c:v>10000</c:v>
                </c:pt>
                <c:pt idx="139">
                  <c:v>10000</c:v>
                </c:pt>
                <c:pt idx="140">
                  <c:v>10000</c:v>
                </c:pt>
                <c:pt idx="141">
                  <c:v>10000</c:v>
                </c:pt>
                <c:pt idx="142">
                  <c:v>10000</c:v>
                </c:pt>
                <c:pt idx="143">
                  <c:v>10000</c:v>
                </c:pt>
                <c:pt idx="144">
                  <c:v>10000</c:v>
                </c:pt>
                <c:pt idx="145">
                  <c:v>10000</c:v>
                </c:pt>
                <c:pt idx="146">
                  <c:v>10000</c:v>
                </c:pt>
                <c:pt idx="147">
                  <c:v>10000</c:v>
                </c:pt>
                <c:pt idx="148">
                  <c:v>10000</c:v>
                </c:pt>
                <c:pt idx="149">
                  <c:v>10000</c:v>
                </c:pt>
                <c:pt idx="150">
                  <c:v>10000</c:v>
                </c:pt>
                <c:pt idx="151">
                  <c:v>10000</c:v>
                </c:pt>
                <c:pt idx="152">
                  <c:v>10000</c:v>
                </c:pt>
                <c:pt idx="153">
                  <c:v>10000</c:v>
                </c:pt>
                <c:pt idx="154">
                  <c:v>10000</c:v>
                </c:pt>
                <c:pt idx="155">
                  <c:v>10000</c:v>
                </c:pt>
                <c:pt idx="156">
                  <c:v>10000</c:v>
                </c:pt>
                <c:pt idx="157">
                  <c:v>10000</c:v>
                </c:pt>
                <c:pt idx="158">
                  <c:v>10000</c:v>
                </c:pt>
                <c:pt idx="159">
                  <c:v>10000</c:v>
                </c:pt>
                <c:pt idx="160">
                  <c:v>10000</c:v>
                </c:pt>
                <c:pt idx="161">
                  <c:v>10000</c:v>
                </c:pt>
                <c:pt idx="162">
                  <c:v>10000</c:v>
                </c:pt>
                <c:pt idx="163">
                  <c:v>10000</c:v>
                </c:pt>
                <c:pt idx="164">
                  <c:v>10000</c:v>
                </c:pt>
                <c:pt idx="165">
                  <c:v>10000</c:v>
                </c:pt>
                <c:pt idx="166">
                  <c:v>10000</c:v>
                </c:pt>
                <c:pt idx="167">
                  <c:v>10000</c:v>
                </c:pt>
                <c:pt idx="168">
                  <c:v>10000</c:v>
                </c:pt>
                <c:pt idx="169">
                  <c:v>10000</c:v>
                </c:pt>
                <c:pt idx="170">
                  <c:v>10000</c:v>
                </c:pt>
                <c:pt idx="171">
                  <c:v>10000</c:v>
                </c:pt>
                <c:pt idx="172">
                  <c:v>10000</c:v>
                </c:pt>
                <c:pt idx="173">
                  <c:v>10000</c:v>
                </c:pt>
                <c:pt idx="174">
                  <c:v>10000</c:v>
                </c:pt>
                <c:pt idx="175">
                  <c:v>10000</c:v>
                </c:pt>
                <c:pt idx="176">
                  <c:v>10000</c:v>
                </c:pt>
                <c:pt idx="177">
                  <c:v>10000</c:v>
                </c:pt>
                <c:pt idx="178">
                  <c:v>10000</c:v>
                </c:pt>
                <c:pt idx="179">
                  <c:v>10000</c:v>
                </c:pt>
                <c:pt idx="180">
                  <c:v>10000</c:v>
                </c:pt>
                <c:pt idx="181">
                  <c:v>10000</c:v>
                </c:pt>
                <c:pt idx="182">
                  <c:v>10000</c:v>
                </c:pt>
                <c:pt idx="183">
                  <c:v>10000</c:v>
                </c:pt>
                <c:pt idx="184">
                  <c:v>10000</c:v>
                </c:pt>
                <c:pt idx="185">
                  <c:v>10000</c:v>
                </c:pt>
                <c:pt idx="186">
                  <c:v>10000</c:v>
                </c:pt>
                <c:pt idx="187">
                  <c:v>10000</c:v>
                </c:pt>
                <c:pt idx="188">
                  <c:v>10000</c:v>
                </c:pt>
                <c:pt idx="189">
                  <c:v>10000</c:v>
                </c:pt>
                <c:pt idx="190">
                  <c:v>10000</c:v>
                </c:pt>
                <c:pt idx="191">
                  <c:v>10000</c:v>
                </c:pt>
                <c:pt idx="192">
                  <c:v>10000</c:v>
                </c:pt>
                <c:pt idx="193">
                  <c:v>10000</c:v>
                </c:pt>
                <c:pt idx="194">
                  <c:v>10000</c:v>
                </c:pt>
                <c:pt idx="195">
                  <c:v>10000</c:v>
                </c:pt>
                <c:pt idx="196">
                  <c:v>10000</c:v>
                </c:pt>
                <c:pt idx="197">
                  <c:v>10000</c:v>
                </c:pt>
                <c:pt idx="198">
                  <c:v>10000</c:v>
                </c:pt>
                <c:pt idx="199">
                  <c:v>10000</c:v>
                </c:pt>
                <c:pt idx="200">
                  <c:v>10000</c:v>
                </c:pt>
                <c:pt idx="201">
                  <c:v>10000</c:v>
                </c:pt>
                <c:pt idx="202">
                  <c:v>10000</c:v>
                </c:pt>
                <c:pt idx="203">
                  <c:v>10000</c:v>
                </c:pt>
                <c:pt idx="204">
                  <c:v>10000</c:v>
                </c:pt>
                <c:pt idx="205">
                  <c:v>10000</c:v>
                </c:pt>
                <c:pt idx="206">
                  <c:v>10000</c:v>
                </c:pt>
                <c:pt idx="207">
                  <c:v>10000</c:v>
                </c:pt>
                <c:pt idx="208">
                  <c:v>10000</c:v>
                </c:pt>
                <c:pt idx="209">
                  <c:v>10000</c:v>
                </c:pt>
                <c:pt idx="210">
                  <c:v>10000</c:v>
                </c:pt>
                <c:pt idx="211">
                  <c:v>10000</c:v>
                </c:pt>
                <c:pt idx="212">
                  <c:v>10000</c:v>
                </c:pt>
                <c:pt idx="213">
                  <c:v>10000</c:v>
                </c:pt>
                <c:pt idx="214">
                  <c:v>10000</c:v>
                </c:pt>
                <c:pt idx="215">
                  <c:v>10000</c:v>
                </c:pt>
                <c:pt idx="216">
                  <c:v>10000</c:v>
                </c:pt>
                <c:pt idx="217">
                  <c:v>10000</c:v>
                </c:pt>
                <c:pt idx="218">
                  <c:v>10000</c:v>
                </c:pt>
                <c:pt idx="219">
                  <c:v>10000</c:v>
                </c:pt>
                <c:pt idx="220">
                  <c:v>10000</c:v>
                </c:pt>
                <c:pt idx="221">
                  <c:v>10000</c:v>
                </c:pt>
                <c:pt idx="222">
                  <c:v>10000</c:v>
                </c:pt>
                <c:pt idx="223">
                  <c:v>10000</c:v>
                </c:pt>
                <c:pt idx="224">
                  <c:v>10000</c:v>
                </c:pt>
                <c:pt idx="225">
                  <c:v>10000</c:v>
                </c:pt>
                <c:pt idx="226">
                  <c:v>10000</c:v>
                </c:pt>
                <c:pt idx="227">
                  <c:v>10000</c:v>
                </c:pt>
                <c:pt idx="228">
                  <c:v>10000</c:v>
                </c:pt>
                <c:pt idx="229">
                  <c:v>10000</c:v>
                </c:pt>
                <c:pt idx="230">
                  <c:v>10000</c:v>
                </c:pt>
                <c:pt idx="231">
                  <c:v>10000</c:v>
                </c:pt>
              </c:numCache>
            </c:numRef>
          </c:xVal>
          <c:yVal>
            <c:numRef>
              <c:f>v1_vs_Z!$AJ$3:$AJ$409</c:f>
              <c:numCache>
                <c:formatCode>General</c:formatCode>
                <c:ptCount val="407"/>
                <c:pt idx="0">
                  <c:v>0.49515741822258558</c:v>
                </c:pt>
                <c:pt idx="1">
                  <c:v>0.49278929798963678</c:v>
                </c:pt>
                <c:pt idx="2">
                  <c:v>0.7612214350323625</c:v>
                </c:pt>
                <c:pt idx="3">
                  <c:v>0.5473739708756945</c:v>
                </c:pt>
                <c:pt idx="4">
                  <c:v>0.45857910771672911</c:v>
                </c:pt>
                <c:pt idx="5">
                  <c:v>0.68356253666054612</c:v>
                </c:pt>
                <c:pt idx="6">
                  <c:v>0.49587989505863955</c:v>
                </c:pt>
                <c:pt idx="7">
                  <c:v>0.49388651705094616</c:v>
                </c:pt>
                <c:pt idx="8">
                  <c:v>0.4593980094528487</c:v>
                </c:pt>
                <c:pt idx="9">
                  <c:v>0.5291784317309286</c:v>
                </c:pt>
                <c:pt idx="10">
                  <c:v>0.68157508489511032</c:v>
                </c:pt>
                <c:pt idx="11">
                  <c:v>0.57920813925931125</c:v>
                </c:pt>
                <c:pt idx="12">
                  <c:v>0.5078053772973824</c:v>
                </c:pt>
                <c:pt idx="13">
                  <c:v>0.63396890179161491</c:v>
                </c:pt>
                <c:pt idx="14">
                  <c:v>0.62785869909731962</c:v>
                </c:pt>
                <c:pt idx="15">
                  <c:v>0.45365097429189888</c:v>
                </c:pt>
                <c:pt idx="16">
                  <c:v>0.75301624396833289</c:v>
                </c:pt>
                <c:pt idx="17">
                  <c:v>0.61659550529670371</c:v>
                </c:pt>
                <c:pt idx="18">
                  <c:v>0.55336515487131743</c:v>
                </c:pt>
                <c:pt idx="19">
                  <c:v>0.52358337999120885</c:v>
                </c:pt>
                <c:pt idx="20">
                  <c:v>0.48163916577959137</c:v>
                </c:pt>
                <c:pt idx="21">
                  <c:v>0.74599210360088086</c:v>
                </c:pt>
                <c:pt idx="22">
                  <c:v>0.60860143661309929</c:v>
                </c:pt>
                <c:pt idx="23">
                  <c:v>0.46402702197289747</c:v>
                </c:pt>
                <c:pt idx="24">
                  <c:v>0.49075792412663649</c:v>
                </c:pt>
                <c:pt idx="25">
                  <c:v>0.58962054690582755</c:v>
                </c:pt>
                <c:pt idx="26">
                  <c:v>0.67729238715698714</c:v>
                </c:pt>
                <c:pt idx="27">
                  <c:v>0.7505190736370575</c:v>
                </c:pt>
                <c:pt idx="28">
                  <c:v>0.55833807463737473</c:v>
                </c:pt>
                <c:pt idx="29">
                  <c:v>0.80023802383705989</c:v>
                </c:pt>
                <c:pt idx="30">
                  <c:v>0.71676646951762935</c:v>
                </c:pt>
                <c:pt idx="31">
                  <c:v>0.44464623437662137</c:v>
                </c:pt>
                <c:pt idx="32">
                  <c:v>0.59817260833699437</c:v>
                </c:pt>
                <c:pt idx="33">
                  <c:v>0.5159658128860295</c:v>
                </c:pt>
                <c:pt idx="34">
                  <c:v>0.49205956767998565</c:v>
                </c:pt>
                <c:pt idx="35">
                  <c:v>0.62341488164781922</c:v>
                </c:pt>
                <c:pt idx="36">
                  <c:v>0.51869577342098427</c:v>
                </c:pt>
                <c:pt idx="37">
                  <c:v>0.61138664701076773</c:v>
                </c:pt>
                <c:pt idx="38">
                  <c:v>0.5198587984640286</c:v>
                </c:pt>
                <c:pt idx="39">
                  <c:v>0.51755648421281464</c:v>
                </c:pt>
                <c:pt idx="40">
                  <c:v>0.62107389249270639</c:v>
                </c:pt>
                <c:pt idx="41">
                  <c:v>0.45332746936949642</c:v>
                </c:pt>
                <c:pt idx="42">
                  <c:v>0.61217057774439931</c:v>
                </c:pt>
                <c:pt idx="43">
                  <c:v>0.61217057774439931</c:v>
                </c:pt>
                <c:pt idx="44">
                  <c:v>0.50684881389215397</c:v>
                </c:pt>
                <c:pt idx="45">
                  <c:v>0.55111750403176096</c:v>
                </c:pt>
                <c:pt idx="46">
                  <c:v>0.49040404721266284</c:v>
                </c:pt>
                <c:pt idx="47">
                  <c:v>0.68192164660379662</c:v>
                </c:pt>
                <c:pt idx="48">
                  <c:v>0.61998272313703495</c:v>
                </c:pt>
                <c:pt idx="49">
                  <c:v>0.54932419843195013</c:v>
                </c:pt>
                <c:pt idx="50">
                  <c:v>0.49559179326055636</c:v>
                </c:pt>
                <c:pt idx="51">
                  <c:v>0.55787730930185009</c:v>
                </c:pt>
                <c:pt idx="52">
                  <c:v>0.48760621268435272</c:v>
                </c:pt>
                <c:pt idx="53">
                  <c:v>0.45984352706089809</c:v>
                </c:pt>
                <c:pt idx="54">
                  <c:v>0.40118261807453415</c:v>
                </c:pt>
                <c:pt idx="55">
                  <c:v>0.50922036023390727</c:v>
                </c:pt>
                <c:pt idx="56">
                  <c:v>0.47882018814739297</c:v>
                </c:pt>
                <c:pt idx="57">
                  <c:v>0.36030552872526256</c:v>
                </c:pt>
                <c:pt idx="58">
                  <c:v>0.52834684413247579</c:v>
                </c:pt>
                <c:pt idx="59">
                  <c:v>0.46182699713231773</c:v>
                </c:pt>
                <c:pt idx="60">
                  <c:v>0.66171495072456465</c:v>
                </c:pt>
                <c:pt idx="61">
                  <c:v>0.48256526459571397</c:v>
                </c:pt>
                <c:pt idx="62">
                  <c:v>0.41003201019146723</c:v>
                </c:pt>
                <c:pt idx="63">
                  <c:v>0.60029265977294288</c:v>
                </c:pt>
                <c:pt idx="64">
                  <c:v>0.63867631355819587</c:v>
                </c:pt>
                <c:pt idx="65">
                  <c:v>0.50021595984292644</c:v>
                </c:pt>
                <c:pt idx="66">
                  <c:v>0.48872127220412498</c:v>
                </c:pt>
                <c:pt idx="67">
                  <c:v>0.46916655557075815</c:v>
                </c:pt>
                <c:pt idx="68">
                  <c:v>0.53241835775848356</c:v>
                </c:pt>
                <c:pt idx="69">
                  <c:v>0.6044128179708147</c:v>
                </c:pt>
                <c:pt idx="70">
                  <c:v>0.60784472955483837</c:v>
                </c:pt>
                <c:pt idx="71">
                  <c:v>0.48368489226055977</c:v>
                </c:pt>
                <c:pt idx="72">
                  <c:v>0.56076085828197975</c:v>
                </c:pt>
                <c:pt idx="73">
                  <c:v>0.37766580723600929</c:v>
                </c:pt>
                <c:pt idx="74">
                  <c:v>0.48017630991732912</c:v>
                </c:pt>
                <c:pt idx="75">
                  <c:v>0.74845519803917537</c:v>
                </c:pt>
                <c:pt idx="76">
                  <c:v>0.77575560590069537</c:v>
                </c:pt>
                <c:pt idx="77">
                  <c:v>0.43936632291528493</c:v>
                </c:pt>
                <c:pt idx="78">
                  <c:v>0.46534990122767078</c:v>
                </c:pt>
                <c:pt idx="79">
                  <c:v>0.71736835349691186</c:v>
                </c:pt>
                <c:pt idx="80">
                  <c:v>0.61671575862917982</c:v>
                </c:pt>
                <c:pt idx="81">
                  <c:v>0.38030452833287381</c:v>
                </c:pt>
                <c:pt idx="82">
                  <c:v>0.61036961741500573</c:v>
                </c:pt>
                <c:pt idx="83">
                  <c:v>0.5486584221533285</c:v>
                </c:pt>
                <c:pt idx="84">
                  <c:v>0.63958790542712551</c:v>
                </c:pt>
                <c:pt idx="85">
                  <c:v>0.50723942116178633</c:v>
                </c:pt>
                <c:pt idx="86">
                  <c:v>0.34373473680026262</c:v>
                </c:pt>
                <c:pt idx="87">
                  <c:v>0.35166482058699317</c:v>
                </c:pt>
                <c:pt idx="88">
                  <c:v>0.73301752215332672</c:v>
                </c:pt>
                <c:pt idx="89">
                  <c:v>0.49403671025316098</c:v>
                </c:pt>
                <c:pt idx="90">
                  <c:v>0.48832134344927497</c:v>
                </c:pt>
                <c:pt idx="91">
                  <c:v>0.62191276443060073</c:v>
                </c:pt>
                <c:pt idx="92">
                  <c:v>0.50790553696470342</c:v>
                </c:pt>
                <c:pt idx="93">
                  <c:v>0.51803888650574892</c:v>
                </c:pt>
                <c:pt idx="94">
                  <c:v>0.62739879800545761</c:v>
                </c:pt>
                <c:pt idx="95">
                  <c:v>0.71175305376281217</c:v>
                </c:pt>
                <c:pt idx="96">
                  <c:v>0.35817890286430892</c:v>
                </c:pt>
                <c:pt idx="97">
                  <c:v>0.54163601027320163</c:v>
                </c:pt>
                <c:pt idx="98">
                  <c:v>0.49583171347445248</c:v>
                </c:pt>
                <c:pt idx="99">
                  <c:v>0.43267201496847979</c:v>
                </c:pt>
                <c:pt idx="100">
                  <c:v>0.353581033981958</c:v>
                </c:pt>
                <c:pt idx="101">
                  <c:v>0.53775790203253659</c:v>
                </c:pt>
                <c:pt idx="102">
                  <c:v>0.56460587833670672</c:v>
                </c:pt>
                <c:pt idx="103">
                  <c:v>0.48136103364947203</c:v>
                </c:pt>
                <c:pt idx="104">
                  <c:v>0.4079226692037648</c:v>
                </c:pt>
                <c:pt idx="105">
                  <c:v>0.49719697153453568</c:v>
                </c:pt>
                <c:pt idx="106">
                  <c:v>0.61054228095244711</c:v>
                </c:pt>
                <c:pt idx="107">
                  <c:v>0.43960834200664733</c:v>
                </c:pt>
                <c:pt idx="108">
                  <c:v>0.74201010092563824</c:v>
                </c:pt>
                <c:pt idx="109">
                  <c:v>0.44808147947191485</c:v>
                </c:pt>
                <c:pt idx="110">
                  <c:v>0.61517900993376873</c:v>
                </c:pt>
                <c:pt idx="111">
                  <c:v>0.53355588761348238</c:v>
                </c:pt>
                <c:pt idx="112">
                  <c:v>0.52169729166105328</c:v>
                </c:pt>
                <c:pt idx="113">
                  <c:v>0.62785166168463868</c:v>
                </c:pt>
                <c:pt idx="114">
                  <c:v>0.61911384959771176</c:v>
                </c:pt>
                <c:pt idx="115">
                  <c:v>0.63384833980068789</c:v>
                </c:pt>
                <c:pt idx="116">
                  <c:v>0.38325693901340302</c:v>
                </c:pt>
                <c:pt idx="117">
                  <c:v>0.34681990148052932</c:v>
                </c:pt>
                <c:pt idx="118">
                  <c:v>0.31242479392967842</c:v>
                </c:pt>
                <c:pt idx="119">
                  <c:v>0.31645436087220757</c:v>
                </c:pt>
                <c:pt idx="120">
                  <c:v>0.31655402668600713</c:v>
                </c:pt>
                <c:pt idx="121">
                  <c:v>0.32129718110120392</c:v>
                </c:pt>
                <c:pt idx="122">
                  <c:v>0.35163250404718183</c:v>
                </c:pt>
                <c:pt idx="123">
                  <c:v>0.34358824749945882</c:v>
                </c:pt>
                <c:pt idx="124">
                  <c:v>0.32063470746800765</c:v>
                </c:pt>
                <c:pt idx="125">
                  <c:v>0.331107457841677</c:v>
                </c:pt>
                <c:pt idx="126">
                  <c:v>0.33163264019590799</c:v>
                </c:pt>
                <c:pt idx="127">
                  <c:v>0.30889608705544819</c:v>
                </c:pt>
                <c:pt idx="128">
                  <c:v>0.35791367265743906</c:v>
                </c:pt>
                <c:pt idx="129">
                  <c:v>0.33899309481147594</c:v>
                </c:pt>
                <c:pt idx="130">
                  <c:v>0.33309379843668957</c:v>
                </c:pt>
                <c:pt idx="131">
                  <c:v>0.31664952561071996</c:v>
                </c:pt>
                <c:pt idx="132">
                  <c:v>0.34342598575181388</c:v>
                </c:pt>
                <c:pt idx="133">
                  <c:v>0.34280956395949275</c:v>
                </c:pt>
                <c:pt idx="134">
                  <c:v>0.33180011827137396</c:v>
                </c:pt>
                <c:pt idx="135">
                  <c:v>0.30047110030852325</c:v>
                </c:pt>
                <c:pt idx="136">
                  <c:v>0.31489634560952789</c:v>
                </c:pt>
                <c:pt idx="137">
                  <c:v>0.36788599508464204</c:v>
                </c:pt>
                <c:pt idx="138">
                  <c:v>0.3738112805009941</c:v>
                </c:pt>
                <c:pt idx="139">
                  <c:v>0.34158011561781171</c:v>
                </c:pt>
                <c:pt idx="140">
                  <c:v>0.33468909964023963</c:v>
                </c:pt>
                <c:pt idx="141">
                  <c:v>0.37303173271736551</c:v>
                </c:pt>
                <c:pt idx="142">
                  <c:v>0.3417210799323448</c:v>
                </c:pt>
                <c:pt idx="143">
                  <c:v>0.3111419168101448</c:v>
                </c:pt>
                <c:pt idx="144">
                  <c:v>0.33896494516075254</c:v>
                </c:pt>
                <c:pt idx="145">
                  <c:v>0.32251727709182287</c:v>
                </c:pt>
                <c:pt idx="146">
                  <c:v>0.32528060360532079</c:v>
                </c:pt>
                <c:pt idx="147">
                  <c:v>0.32460167847669019</c:v>
                </c:pt>
                <c:pt idx="148">
                  <c:v>0.32100799899854315</c:v>
                </c:pt>
                <c:pt idx="149">
                  <c:v>0.33962896208620341</c:v>
                </c:pt>
                <c:pt idx="150">
                  <c:v>0.33583409902975059</c:v>
                </c:pt>
                <c:pt idx="151">
                  <c:v>0.33003786371172505</c:v>
                </c:pt>
                <c:pt idx="152">
                  <c:v>0.35553181712342524</c:v>
                </c:pt>
                <c:pt idx="153">
                  <c:v>0.29968485463650918</c:v>
                </c:pt>
                <c:pt idx="154">
                  <c:v>0.34217894387843079</c:v>
                </c:pt>
                <c:pt idx="155">
                  <c:v>0.3419305972888253</c:v>
                </c:pt>
                <c:pt idx="156">
                  <c:v>0.33280017165233561</c:v>
                </c:pt>
                <c:pt idx="157">
                  <c:v>0.34847986662954528</c:v>
                </c:pt>
                <c:pt idx="158">
                  <c:v>0.32540706097266098</c:v>
                </c:pt>
                <c:pt idx="159">
                  <c:v>0.34475951372314312</c:v>
                </c:pt>
                <c:pt idx="160">
                  <c:v>0.33589206508683223</c:v>
                </c:pt>
                <c:pt idx="161">
                  <c:v>0.33017027818716721</c:v>
                </c:pt>
                <c:pt idx="162">
                  <c:v>0.32642338065398513</c:v>
                </c:pt>
                <c:pt idx="163">
                  <c:v>0.33034254046862171</c:v>
                </c:pt>
                <c:pt idx="164">
                  <c:v>0.30750511774640449</c:v>
                </c:pt>
                <c:pt idx="165">
                  <c:v>0.30928746597120726</c:v>
                </c:pt>
                <c:pt idx="166">
                  <c:v>0.30280184200306576</c:v>
                </c:pt>
                <c:pt idx="167">
                  <c:v>0.32986115674857608</c:v>
                </c:pt>
                <c:pt idx="168">
                  <c:v>0.31243004112334394</c:v>
                </c:pt>
                <c:pt idx="169">
                  <c:v>0.31456388959204895</c:v>
                </c:pt>
                <c:pt idx="170">
                  <c:v>0.31990315607349556</c:v>
                </c:pt>
                <c:pt idx="171">
                  <c:v>0.30608803593241213</c:v>
                </c:pt>
                <c:pt idx="172">
                  <c:v>0.36138469126719286</c:v>
                </c:pt>
                <c:pt idx="173">
                  <c:v>0.31230080582994685</c:v>
                </c:pt>
                <c:pt idx="174">
                  <c:v>0.29840345907753996</c:v>
                </c:pt>
                <c:pt idx="175">
                  <c:v>0.32270478710075257</c:v>
                </c:pt>
                <c:pt idx="176">
                  <c:v>0.34168058394358491</c:v>
                </c:pt>
                <c:pt idx="177">
                  <c:v>0.33866360191512451</c:v>
                </c:pt>
                <c:pt idx="178">
                  <c:v>0.33087611833271752</c:v>
                </c:pt>
                <c:pt idx="179">
                  <c:v>0.33997049266214047</c:v>
                </c:pt>
                <c:pt idx="180">
                  <c:v>0.34248195387969249</c:v>
                </c:pt>
                <c:pt idx="181">
                  <c:v>0.32948595153564492</c:v>
                </c:pt>
                <c:pt idx="182">
                  <c:v>0.36110341082087549</c:v>
                </c:pt>
                <c:pt idx="183">
                  <c:v>0.31937235613545922</c:v>
                </c:pt>
                <c:pt idx="184">
                  <c:v>0.33998697502341929</c:v>
                </c:pt>
                <c:pt idx="185">
                  <c:v>0.30005394841211225</c:v>
                </c:pt>
                <c:pt idx="186">
                  <c:v>0.32093472348229618</c:v>
                </c:pt>
                <c:pt idx="187">
                  <c:v>0.38377656551551625</c:v>
                </c:pt>
                <c:pt idx="188">
                  <c:v>0.36002838430218614</c:v>
                </c:pt>
                <c:pt idx="189">
                  <c:v>0.32858858882130304</c:v>
                </c:pt>
                <c:pt idx="190">
                  <c:v>0.34290953843174443</c:v>
                </c:pt>
                <c:pt idx="191">
                  <c:v>0.35588819417085066</c:v>
                </c:pt>
                <c:pt idx="192">
                  <c:v>0.34117228520661957</c:v>
                </c:pt>
                <c:pt idx="193">
                  <c:v>0.2970903951615057</c:v>
                </c:pt>
                <c:pt idx="194">
                  <c:v>0.34073664466899944</c:v>
                </c:pt>
                <c:pt idx="195">
                  <c:v>0.33663392567360362</c:v>
                </c:pt>
                <c:pt idx="196">
                  <c:v>0.33963741932775843</c:v>
                </c:pt>
                <c:pt idx="197">
                  <c:v>0.32018977631101436</c:v>
                </c:pt>
                <c:pt idx="198">
                  <c:v>0.2991264914988056</c:v>
                </c:pt>
                <c:pt idx="199">
                  <c:v>0.30775729170080129</c:v>
                </c:pt>
                <c:pt idx="200">
                  <c:v>0.38046490726396881</c:v>
                </c:pt>
                <c:pt idx="201">
                  <c:v>0.3196539452402275</c:v>
                </c:pt>
                <c:pt idx="202">
                  <c:v>0.32709486711394936</c:v>
                </c:pt>
                <c:pt idx="203">
                  <c:v>0.33400736571970507</c:v>
                </c:pt>
                <c:pt idx="204">
                  <c:v>0.2984141386599416</c:v>
                </c:pt>
                <c:pt idx="205">
                  <c:v>0.33719043686060174</c:v>
                </c:pt>
                <c:pt idx="206">
                  <c:v>0.37541522414116979</c:v>
                </c:pt>
                <c:pt idx="207">
                  <c:v>0.34128994580810801</c:v>
                </c:pt>
                <c:pt idx="208">
                  <c:v>0.30014349022872305</c:v>
                </c:pt>
                <c:pt idx="209">
                  <c:v>0.33362833314198259</c:v>
                </c:pt>
                <c:pt idx="210">
                  <c:v>0.34211943452909455</c:v>
                </c:pt>
                <c:pt idx="211">
                  <c:v>0.30736615971180292</c:v>
                </c:pt>
                <c:pt idx="212">
                  <c:v>0.3062676442849997</c:v>
                </c:pt>
                <c:pt idx="213">
                  <c:v>0.35163636227781886</c:v>
                </c:pt>
                <c:pt idx="214">
                  <c:v>0.33148161361587508</c:v>
                </c:pt>
                <c:pt idx="215">
                  <c:v>0.3123641734099189</c:v>
                </c:pt>
                <c:pt idx="216">
                  <c:v>0.30377562854985396</c:v>
                </c:pt>
                <c:pt idx="217">
                  <c:v>0.3264803898698696</c:v>
                </c:pt>
                <c:pt idx="218">
                  <c:v>0.33280146801782945</c:v>
                </c:pt>
                <c:pt idx="219">
                  <c:v>0.30394998970877596</c:v>
                </c:pt>
                <c:pt idx="220">
                  <c:v>0.35731919648097854</c:v>
                </c:pt>
                <c:pt idx="221">
                  <c:v>0.29880388168591016</c:v>
                </c:pt>
                <c:pt idx="222">
                  <c:v>0.32700831928431306</c:v>
                </c:pt>
                <c:pt idx="223">
                  <c:v>0.31124321851373482</c:v>
                </c:pt>
                <c:pt idx="224">
                  <c:v>0.35275950864900507</c:v>
                </c:pt>
                <c:pt idx="225">
                  <c:v>0.3302792654861843</c:v>
                </c:pt>
                <c:pt idx="226">
                  <c:v>0.32952089167228843</c:v>
                </c:pt>
                <c:pt idx="227">
                  <c:v>0.34540584451935724</c:v>
                </c:pt>
                <c:pt idx="228">
                  <c:v>0.30351416397608527</c:v>
                </c:pt>
                <c:pt idx="229">
                  <c:v>0.32150456871437377</c:v>
                </c:pt>
                <c:pt idx="230">
                  <c:v>0.36819659808379629</c:v>
                </c:pt>
                <c:pt idx="231">
                  <c:v>0.36157633729936606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4119-49D9-AC47-1E95D0E428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113664"/>
        <c:axId val="25112224"/>
      </c:scatterChart>
      <c:valAx>
        <c:axId val="25113664"/>
        <c:scaling>
          <c:orientation val="minMax"/>
          <c:max val="5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5112224"/>
        <c:crosses val="autoZero"/>
        <c:crossBetween val="midCat"/>
      </c:valAx>
      <c:valAx>
        <c:axId val="25112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5113664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xVal>
            <c:numRef>
              <c:f>Yield!$G$5:$G$9</c:f>
              <c:numCache>
                <c:formatCode>General</c:formatCode>
                <c:ptCount val="5"/>
                <c:pt idx="0">
                  <c:v>0.50165088267009761</c:v>
                </c:pt>
                <c:pt idx="1">
                  <c:v>0.75073245995988902</c:v>
                </c:pt>
                <c:pt idx="2">
                  <c:v>1.0006855894000917</c:v>
                </c:pt>
                <c:pt idx="3">
                  <c:v>1.4499504074964575</c:v>
                </c:pt>
                <c:pt idx="4">
                  <c:v>2.0026805483735486</c:v>
                </c:pt>
              </c:numCache>
            </c:numRef>
          </c:xVal>
          <c:yVal>
            <c:numRef>
              <c:f>Yield!$J$5:$J$9</c:f>
              <c:numCache>
                <c:formatCode>General</c:formatCode>
                <c:ptCount val="5"/>
                <c:pt idx="0">
                  <c:v>0.65</c:v>
                </c:pt>
                <c:pt idx="1">
                  <c:v>0.54400000000000004</c:v>
                </c:pt>
                <c:pt idx="2">
                  <c:v>0.34300000000000003</c:v>
                </c:pt>
                <c:pt idx="3">
                  <c:v>0.16600000000000001</c:v>
                </c:pt>
                <c:pt idx="4">
                  <c:v>8.7999999999999995E-2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E11-4AFE-9CFE-30B4174F3F12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Yield!$Q$4:$Q$11</c:f>
              <c:numCache>
                <c:formatCode>General</c:formatCode>
                <c:ptCount val="8"/>
                <c:pt idx="0">
                  <c:v>2</c:v>
                </c:pt>
                <c:pt idx="1">
                  <c:v>1.5</c:v>
                </c:pt>
                <c:pt idx="2">
                  <c:v>1.25</c:v>
                </c:pt>
                <c:pt idx="3">
                  <c:v>1</c:v>
                </c:pt>
                <c:pt idx="4">
                  <c:v>0.75</c:v>
                </c:pt>
                <c:pt idx="5">
                  <c:v>0.5</c:v>
                </c:pt>
                <c:pt idx="6">
                  <c:v>0.35</c:v>
                </c:pt>
                <c:pt idx="7">
                  <c:v>0.25</c:v>
                </c:pt>
              </c:numCache>
            </c:numRef>
          </c:xVal>
          <c:yVal>
            <c:numRef>
              <c:f>Yield!$R$4:$R$11</c:f>
              <c:numCache>
                <c:formatCode>0.000</c:formatCode>
                <c:ptCount val="8"/>
                <c:pt idx="0">
                  <c:v>0.1169</c:v>
                </c:pt>
                <c:pt idx="1">
                  <c:v>0.2089</c:v>
                </c:pt>
                <c:pt idx="2">
                  <c:v>0.29449999999999998</c:v>
                </c:pt>
                <c:pt idx="3">
                  <c:v>0.44309999999999999</c:v>
                </c:pt>
                <c:pt idx="4">
                  <c:v>0.69630000000000003</c:v>
                </c:pt>
                <c:pt idx="5">
                  <c:v>0.83889999999999998</c:v>
                </c:pt>
                <c:pt idx="6">
                  <c:v>0.87929999999999997</c:v>
                </c:pt>
                <c:pt idx="7" formatCode="General">
                  <c:v>0.87849999999999995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E11-4AFE-9CFE-30B4174F3F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55892768"/>
        <c:axId val="1455897088"/>
      </c:scatterChart>
      <c:valAx>
        <c:axId val="14558927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455897088"/>
        <c:crosses val="autoZero"/>
        <c:crossBetween val="midCat"/>
      </c:valAx>
      <c:valAx>
        <c:axId val="1455897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455892768"/>
        <c:crosses val="autoZero"/>
        <c:crossBetween val="midCat"/>
      </c:valAx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Yield!$Y$21</c:f>
              <c:strCache>
                <c:ptCount val="1"/>
                <c:pt idx="0">
                  <c:v>Exp.</c:v>
                </c:pt>
              </c:strCache>
            </c:strRef>
          </c:tx>
          <c:spPr>
            <a:ln>
              <a:noFill/>
            </a:ln>
          </c:spPr>
          <c:xVal>
            <c:numRef>
              <c:f>Yield!$X$23:$X$27</c:f>
              <c:numCache>
                <c:formatCode>General</c:formatCode>
                <c:ptCount val="5"/>
                <c:pt idx="0">
                  <c:v>0.34761737899333456</c:v>
                </c:pt>
                <c:pt idx="1">
                  <c:v>0.34761737899333456</c:v>
                </c:pt>
                <c:pt idx="2">
                  <c:v>0.34761737899333456</c:v>
                </c:pt>
                <c:pt idx="3">
                  <c:v>0.34761737899333456</c:v>
                </c:pt>
                <c:pt idx="4">
                  <c:v>0.34761737899333456</c:v>
                </c:pt>
              </c:numCache>
            </c:numRef>
          </c:xVal>
          <c:yVal>
            <c:numRef>
              <c:f>Yield!$Z$23:$Z$27</c:f>
              <c:numCache>
                <c:formatCode>General</c:formatCode>
                <c:ptCount val="5"/>
                <c:pt idx="0">
                  <c:v>1.0476516827105358</c:v>
                </c:pt>
                <c:pt idx="1">
                  <c:v>1.0225369123984709</c:v>
                </c:pt>
                <c:pt idx="2">
                  <c:v>1.073575979659658</c:v>
                </c:pt>
                <c:pt idx="3">
                  <c:v>1.1030995927868401</c:v>
                </c:pt>
                <c:pt idx="4">
                  <c:v>1.1032640177576705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5C42-4C3D-A968-F8FD8095F384}"/>
            </c:ext>
          </c:extLst>
        </c:ser>
        <c:ser>
          <c:idx val="2"/>
          <c:order val="1"/>
          <c:tx>
            <c:strRef>
              <c:f>Yield!$Y$19</c:f>
              <c:strCache>
                <c:ptCount val="1"/>
                <c:pt idx="0">
                  <c:v>MC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xVal>
            <c:numRef>
              <c:f>Yield!$Q$4:$Q$11</c:f>
              <c:numCache>
                <c:formatCode>General</c:formatCode>
                <c:ptCount val="8"/>
                <c:pt idx="0">
                  <c:v>2</c:v>
                </c:pt>
                <c:pt idx="1">
                  <c:v>1.5</c:v>
                </c:pt>
                <c:pt idx="2">
                  <c:v>1.25</c:v>
                </c:pt>
                <c:pt idx="3">
                  <c:v>1</c:v>
                </c:pt>
                <c:pt idx="4">
                  <c:v>0.75</c:v>
                </c:pt>
                <c:pt idx="5">
                  <c:v>0.5</c:v>
                </c:pt>
                <c:pt idx="6">
                  <c:v>0.35</c:v>
                </c:pt>
                <c:pt idx="7">
                  <c:v>0.25</c:v>
                </c:pt>
              </c:numCache>
            </c:numRef>
          </c:xVal>
          <c:yVal>
            <c:numRef>
              <c:f>Yield!$U$4:$U$11</c:f>
              <c:numCache>
                <c:formatCode>0.000</c:formatCode>
                <c:ptCount val="8"/>
                <c:pt idx="0">
                  <c:v>0.12148454831617378</c:v>
                </c:pt>
                <c:pt idx="1">
                  <c:v>0.21445792098435471</c:v>
                </c:pt>
                <c:pt idx="2">
                  <c:v>0.30257737387607558</c:v>
                </c:pt>
                <c:pt idx="3">
                  <c:v>0.4454088911611343</c:v>
                </c:pt>
                <c:pt idx="4">
                  <c:v>0.73225985355048451</c:v>
                </c:pt>
                <c:pt idx="5">
                  <c:v>0.83841116352271894</c:v>
                </c:pt>
                <c:pt idx="6">
                  <c:v>0.85055650904542401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5C42-4C3D-A968-F8FD8095F384}"/>
            </c:ext>
          </c:extLst>
        </c:ser>
        <c:ser>
          <c:idx val="3"/>
          <c:order val="2"/>
          <c:tx>
            <c:strRef>
              <c:f>Yield!$Y$19</c:f>
              <c:strCache>
                <c:ptCount val="1"/>
                <c:pt idx="0">
                  <c:v>MC</c:v>
                </c:pt>
              </c:strCache>
            </c:strRef>
          </c:tx>
          <c:xVal>
            <c:numRef>
              <c:f>Yield!$Q$4:$Q$11</c:f>
              <c:numCache>
                <c:formatCode>General</c:formatCode>
                <c:ptCount val="8"/>
                <c:pt idx="0">
                  <c:v>2</c:v>
                </c:pt>
                <c:pt idx="1">
                  <c:v>1.5</c:v>
                </c:pt>
                <c:pt idx="2">
                  <c:v>1.25</c:v>
                </c:pt>
                <c:pt idx="3">
                  <c:v>1</c:v>
                </c:pt>
                <c:pt idx="4">
                  <c:v>0.75</c:v>
                </c:pt>
                <c:pt idx="5">
                  <c:v>0.5</c:v>
                </c:pt>
                <c:pt idx="6">
                  <c:v>0.35</c:v>
                </c:pt>
                <c:pt idx="7">
                  <c:v>0.25</c:v>
                </c:pt>
              </c:numCache>
            </c:numRef>
          </c:xVal>
          <c:yVal>
            <c:numRef>
              <c:f>Yield!$W$4:$W$11</c:f>
              <c:numCache>
                <c:formatCode>0.000</c:formatCode>
                <c:ptCount val="8"/>
                <c:pt idx="0">
                  <c:v>0.1093009198286974</c:v>
                </c:pt>
                <c:pt idx="1">
                  <c:v>0.19615453839287472</c:v>
                </c:pt>
                <c:pt idx="2">
                  <c:v>0.2718011541326717</c:v>
                </c:pt>
                <c:pt idx="3">
                  <c:v>0.42196996104264717</c:v>
                </c:pt>
                <c:pt idx="4">
                  <c:v>0.63171601299437219</c:v>
                </c:pt>
                <c:pt idx="5">
                  <c:v>0.7408806545504617</c:v>
                </c:pt>
                <c:pt idx="6">
                  <c:v>0.77878639120225901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E-5C42-4C3D-A968-F8FD8095F384}"/>
            </c:ext>
          </c:extLst>
        </c:ser>
        <c:ser>
          <c:idx val="1"/>
          <c:order val="3"/>
          <c:tx>
            <c:strRef>
              <c:f>Yield!$Y$19</c:f>
              <c:strCache>
                <c:ptCount val="1"/>
                <c:pt idx="0">
                  <c:v>MC</c:v>
                </c:pt>
              </c:strCache>
            </c:strRef>
          </c:tx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Yield!$Q$4:$Q$10</c:f>
              <c:numCache>
                <c:formatCode>General</c:formatCode>
                <c:ptCount val="7"/>
                <c:pt idx="0">
                  <c:v>2</c:v>
                </c:pt>
                <c:pt idx="1">
                  <c:v>1.5</c:v>
                </c:pt>
                <c:pt idx="2">
                  <c:v>1.25</c:v>
                </c:pt>
                <c:pt idx="3">
                  <c:v>1</c:v>
                </c:pt>
                <c:pt idx="4">
                  <c:v>0.75</c:v>
                </c:pt>
                <c:pt idx="5">
                  <c:v>0.5</c:v>
                </c:pt>
                <c:pt idx="6">
                  <c:v>0.35</c:v>
                </c:pt>
              </c:numCache>
            </c:numRef>
          </c:xVal>
          <c:yVal>
            <c:numRef>
              <c:f>Yield!$V$4:$V$10</c:f>
              <c:numCache>
                <c:formatCode>General</c:formatCode>
                <c:ptCount val="7"/>
                <c:pt idx="0">
                  <c:v>0.12338223749060678</c:v>
                </c:pt>
                <c:pt idx="1">
                  <c:v>0.21464812692300747</c:v>
                </c:pt>
                <c:pt idx="2">
                  <c:v>0.28665299352452284</c:v>
                </c:pt>
                <c:pt idx="3" formatCode="0.0000">
                  <c:v>0.43777489866709224</c:v>
                </c:pt>
                <c:pt idx="4" formatCode="0.0000">
                  <c:v>0.72988943438219422</c:v>
                </c:pt>
                <c:pt idx="5" formatCode="0.0000">
                  <c:v>0.83131120935175096</c:v>
                </c:pt>
                <c:pt idx="6" formatCode="0.0000">
                  <c:v>0.8432626315370737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5C42-4C3D-A968-F8FD8095F384}"/>
            </c:ext>
          </c:extLst>
        </c:ser>
        <c:ser>
          <c:idx val="4"/>
          <c:order val="4"/>
          <c:spPr>
            <a:ln w="38100">
              <a:noFill/>
            </a:ln>
          </c:spPr>
          <c:xVal>
            <c:numRef>
              <c:f>Yield!$C$15:$C$54</c:f>
              <c:numCache>
                <c:formatCode>General</c:formatCode>
                <c:ptCount val="40"/>
                <c:pt idx="0">
                  <c:v>0.05</c:v>
                </c:pt>
                <c:pt idx="1">
                  <c:v>0.1</c:v>
                </c:pt>
                <c:pt idx="2">
                  <c:v>0.15</c:v>
                </c:pt>
                <c:pt idx="3">
                  <c:v>0.2</c:v>
                </c:pt>
                <c:pt idx="4">
                  <c:v>0.25</c:v>
                </c:pt>
                <c:pt idx="5">
                  <c:v>0.3</c:v>
                </c:pt>
                <c:pt idx="6">
                  <c:v>0.35</c:v>
                </c:pt>
                <c:pt idx="7">
                  <c:v>0.4</c:v>
                </c:pt>
                <c:pt idx="8">
                  <c:v>0.45</c:v>
                </c:pt>
                <c:pt idx="9">
                  <c:v>0.5</c:v>
                </c:pt>
                <c:pt idx="10">
                  <c:v>0.55000000000000004</c:v>
                </c:pt>
                <c:pt idx="11">
                  <c:v>0.6</c:v>
                </c:pt>
                <c:pt idx="12">
                  <c:v>0.65</c:v>
                </c:pt>
                <c:pt idx="13">
                  <c:v>0.7</c:v>
                </c:pt>
                <c:pt idx="14">
                  <c:v>0.75</c:v>
                </c:pt>
                <c:pt idx="15">
                  <c:v>0.8</c:v>
                </c:pt>
                <c:pt idx="16">
                  <c:v>0.85</c:v>
                </c:pt>
                <c:pt idx="17">
                  <c:v>0.9</c:v>
                </c:pt>
                <c:pt idx="18">
                  <c:v>0.95</c:v>
                </c:pt>
                <c:pt idx="19">
                  <c:v>1</c:v>
                </c:pt>
                <c:pt idx="20">
                  <c:v>1.05</c:v>
                </c:pt>
                <c:pt idx="21">
                  <c:v>1.1000000000000001</c:v>
                </c:pt>
                <c:pt idx="22">
                  <c:v>1.1499999999999999</c:v>
                </c:pt>
                <c:pt idx="23">
                  <c:v>1.2</c:v>
                </c:pt>
                <c:pt idx="24">
                  <c:v>1.25</c:v>
                </c:pt>
                <c:pt idx="25">
                  <c:v>1.3</c:v>
                </c:pt>
                <c:pt idx="26">
                  <c:v>1.35</c:v>
                </c:pt>
                <c:pt idx="27">
                  <c:v>1.4</c:v>
                </c:pt>
                <c:pt idx="28">
                  <c:v>1.45</c:v>
                </c:pt>
                <c:pt idx="29">
                  <c:v>1.5</c:v>
                </c:pt>
                <c:pt idx="30">
                  <c:v>1.55</c:v>
                </c:pt>
                <c:pt idx="31">
                  <c:v>1.6</c:v>
                </c:pt>
                <c:pt idx="32">
                  <c:v>1.65</c:v>
                </c:pt>
                <c:pt idx="33">
                  <c:v>1.7</c:v>
                </c:pt>
                <c:pt idx="34">
                  <c:v>1.75</c:v>
                </c:pt>
                <c:pt idx="35">
                  <c:v>1.8</c:v>
                </c:pt>
                <c:pt idx="36">
                  <c:v>1.85</c:v>
                </c:pt>
                <c:pt idx="37">
                  <c:v>1.9</c:v>
                </c:pt>
                <c:pt idx="38">
                  <c:v>1.95</c:v>
                </c:pt>
                <c:pt idx="39">
                  <c:v>2</c:v>
                </c:pt>
              </c:numCache>
            </c:numRef>
          </c:xVal>
          <c:yVal>
            <c:numRef>
              <c:f>Yield!$G$15:$G$54</c:f>
              <c:numCache>
                <c:formatCode>General</c:formatCode>
                <c:ptCount val="40"/>
                <c:pt idx="0">
                  <c:v>399.99999999999994</c:v>
                </c:pt>
                <c:pt idx="1">
                  <c:v>99.999999999999986</c:v>
                </c:pt>
                <c:pt idx="2">
                  <c:v>44.44444444444445</c:v>
                </c:pt>
                <c:pt idx="3">
                  <c:v>24.999999999999996</c:v>
                </c:pt>
                <c:pt idx="4">
                  <c:v>16</c:v>
                </c:pt>
                <c:pt idx="5">
                  <c:v>11.111111111111112</c:v>
                </c:pt>
                <c:pt idx="6">
                  <c:v>8.1632653061224492</c:v>
                </c:pt>
                <c:pt idx="7">
                  <c:v>6.2499999999999991</c:v>
                </c:pt>
                <c:pt idx="8">
                  <c:v>4.9382716049382713</c:v>
                </c:pt>
                <c:pt idx="9">
                  <c:v>4</c:v>
                </c:pt>
                <c:pt idx="10">
                  <c:v>3.3057851239669418</c:v>
                </c:pt>
                <c:pt idx="11">
                  <c:v>2.7777777777777781</c:v>
                </c:pt>
                <c:pt idx="12">
                  <c:v>2.3668639053254434</c:v>
                </c:pt>
                <c:pt idx="13">
                  <c:v>2.0408163265306123</c:v>
                </c:pt>
                <c:pt idx="14">
                  <c:v>1.7777777777777779</c:v>
                </c:pt>
                <c:pt idx="15">
                  <c:v>1.5624999999999998</c:v>
                </c:pt>
                <c:pt idx="16">
                  <c:v>1.3840830449826993</c:v>
                </c:pt>
                <c:pt idx="17">
                  <c:v>1.2345679012345678</c:v>
                </c:pt>
                <c:pt idx="18">
                  <c:v>1.1080332409972298</c:v>
                </c:pt>
                <c:pt idx="19">
                  <c:v>1</c:v>
                </c:pt>
                <c:pt idx="20">
                  <c:v>0.90702947845804993</c:v>
                </c:pt>
                <c:pt idx="21">
                  <c:v>0.82644628099173545</c:v>
                </c:pt>
                <c:pt idx="22">
                  <c:v>0.7561436672967865</c:v>
                </c:pt>
                <c:pt idx="23">
                  <c:v>0.69444444444444453</c:v>
                </c:pt>
                <c:pt idx="24">
                  <c:v>0.64</c:v>
                </c:pt>
                <c:pt idx="25">
                  <c:v>0.59171597633136086</c:v>
                </c:pt>
                <c:pt idx="26">
                  <c:v>0.5486968449931412</c:v>
                </c:pt>
                <c:pt idx="27">
                  <c:v>0.51020408163265307</c:v>
                </c:pt>
                <c:pt idx="28">
                  <c:v>0.47562425683709869</c:v>
                </c:pt>
                <c:pt idx="29">
                  <c:v>0.44444444444444448</c:v>
                </c:pt>
                <c:pt idx="30">
                  <c:v>0.41623309053069713</c:v>
                </c:pt>
                <c:pt idx="31">
                  <c:v>0.39062499999999994</c:v>
                </c:pt>
                <c:pt idx="32">
                  <c:v>0.36730945821854916</c:v>
                </c:pt>
                <c:pt idx="33">
                  <c:v>0.34602076124567482</c:v>
                </c:pt>
                <c:pt idx="34">
                  <c:v>0.32653061224489793</c:v>
                </c:pt>
                <c:pt idx="35">
                  <c:v>0.30864197530864196</c:v>
                </c:pt>
                <c:pt idx="36">
                  <c:v>0.29218407596785972</c:v>
                </c:pt>
                <c:pt idx="37">
                  <c:v>0.27700831024930744</c:v>
                </c:pt>
                <c:pt idx="38">
                  <c:v>0.26298487836949375</c:v>
                </c:pt>
                <c:pt idx="39">
                  <c:v>0.25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39E-424C-A1D5-34C5CDD232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55892768"/>
        <c:axId val="1455897088"/>
      </c:scatterChart>
      <c:valAx>
        <c:axId val="1455892768"/>
        <c:scaling>
          <c:orientation val="minMax"/>
          <c:max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455897088"/>
        <c:crosses val="autoZero"/>
        <c:crossBetween val="midCat"/>
      </c:valAx>
      <c:valAx>
        <c:axId val="1455897088"/>
        <c:scaling>
          <c:logBase val="10"/>
          <c:orientation val="minMax"/>
          <c:max val="1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455892768"/>
        <c:crosses val="autoZero"/>
        <c:crossBetween val="midCat"/>
      </c:valAx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Yield!$Y$19</c:f>
              <c:strCache>
                <c:ptCount val="1"/>
                <c:pt idx="0">
                  <c:v>MC</c:v>
                </c:pt>
              </c:strCache>
            </c:strRef>
          </c:tx>
          <c:xVal>
            <c:numRef>
              <c:f>Yield!$Q$4:$Q$10</c:f>
              <c:numCache>
                <c:formatCode>General</c:formatCode>
                <c:ptCount val="7"/>
                <c:pt idx="0">
                  <c:v>2</c:v>
                </c:pt>
                <c:pt idx="1">
                  <c:v>1.5</c:v>
                </c:pt>
                <c:pt idx="2">
                  <c:v>1.25</c:v>
                </c:pt>
                <c:pt idx="3">
                  <c:v>1</c:v>
                </c:pt>
                <c:pt idx="4">
                  <c:v>0.75</c:v>
                </c:pt>
                <c:pt idx="5">
                  <c:v>0.5</c:v>
                </c:pt>
                <c:pt idx="6">
                  <c:v>0.35</c:v>
                </c:pt>
              </c:numCache>
            </c:numRef>
          </c:xVal>
          <c:yVal>
            <c:numRef>
              <c:f>Yield!$R$4:$R$10</c:f>
              <c:numCache>
                <c:formatCode>0.000</c:formatCode>
                <c:ptCount val="7"/>
                <c:pt idx="0">
                  <c:v>0.1169</c:v>
                </c:pt>
                <c:pt idx="1">
                  <c:v>0.2089</c:v>
                </c:pt>
                <c:pt idx="2">
                  <c:v>0.29449999999999998</c:v>
                </c:pt>
                <c:pt idx="3">
                  <c:v>0.44309999999999999</c:v>
                </c:pt>
                <c:pt idx="4">
                  <c:v>0.69630000000000003</c:v>
                </c:pt>
                <c:pt idx="5">
                  <c:v>0.83889999999999998</c:v>
                </c:pt>
                <c:pt idx="6">
                  <c:v>0.87929999999999997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3456-4DB5-AEC7-B8B7AA45BE45}"/>
            </c:ext>
          </c:extLst>
        </c:ser>
        <c:ser>
          <c:idx val="2"/>
          <c:order val="1"/>
          <c:tx>
            <c:strRef>
              <c:f>Yield!$Y$21</c:f>
              <c:strCache>
                <c:ptCount val="1"/>
                <c:pt idx="0">
                  <c:v>Exp.</c:v>
                </c:pt>
              </c:strCache>
            </c:strRef>
          </c:tx>
          <c:spPr>
            <a:ln>
              <a:noFill/>
            </a:ln>
          </c:spPr>
          <c:xVal>
            <c:numRef>
              <c:f>Yield!$X$23:$X$27</c:f>
              <c:numCache>
                <c:formatCode>General</c:formatCode>
                <c:ptCount val="5"/>
                <c:pt idx="0">
                  <c:v>0.34761737899333456</c:v>
                </c:pt>
                <c:pt idx="1">
                  <c:v>0.34761737899333456</c:v>
                </c:pt>
                <c:pt idx="2">
                  <c:v>0.34761737899333456</c:v>
                </c:pt>
                <c:pt idx="3">
                  <c:v>0.34761737899333456</c:v>
                </c:pt>
                <c:pt idx="4">
                  <c:v>0.34761737899333456</c:v>
                </c:pt>
              </c:numCache>
            </c:numRef>
          </c:xVal>
          <c:yVal>
            <c:numRef>
              <c:f>Yield!$Y$23:$Y$27</c:f>
              <c:numCache>
                <c:formatCode>General</c:formatCode>
                <c:ptCount val="5"/>
                <c:pt idx="0">
                  <c:v>0.8459831117901333</c:v>
                </c:pt>
                <c:pt idx="1">
                  <c:v>1.1254253149766631</c:v>
                </c:pt>
                <c:pt idx="2">
                  <c:v>1.1470753883095788</c:v>
                </c:pt>
                <c:pt idx="3">
                  <c:v>1.1311486515204574</c:v>
                </c:pt>
                <c:pt idx="4">
                  <c:v>1.0134909908829994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3456-4DB5-AEC7-B8B7AA45BE45}"/>
            </c:ext>
          </c:extLst>
        </c:ser>
        <c:ser>
          <c:idx val="3"/>
          <c:order val="2"/>
          <c:tx>
            <c:strRef>
              <c:f>Yield!$Y$19</c:f>
              <c:strCache>
                <c:ptCount val="1"/>
                <c:pt idx="0">
                  <c:v>MC</c:v>
                </c:pt>
              </c:strCache>
            </c:strRef>
          </c:tx>
          <c:xVal>
            <c:numRef>
              <c:f>Yield!$Q$4:$Q$11</c:f>
              <c:numCache>
                <c:formatCode>General</c:formatCode>
                <c:ptCount val="8"/>
                <c:pt idx="0">
                  <c:v>2</c:v>
                </c:pt>
                <c:pt idx="1">
                  <c:v>1.5</c:v>
                </c:pt>
                <c:pt idx="2">
                  <c:v>1.25</c:v>
                </c:pt>
                <c:pt idx="3">
                  <c:v>1</c:v>
                </c:pt>
                <c:pt idx="4">
                  <c:v>0.75</c:v>
                </c:pt>
                <c:pt idx="5">
                  <c:v>0.5</c:v>
                </c:pt>
                <c:pt idx="6">
                  <c:v>0.35</c:v>
                </c:pt>
                <c:pt idx="7">
                  <c:v>0.25</c:v>
                </c:pt>
              </c:numCache>
            </c:numRef>
          </c:xVal>
          <c:yVal>
            <c:numRef>
              <c:f>Yield!$T$4:$T$11</c:f>
              <c:numCache>
                <c:formatCode>0.000</c:formatCode>
                <c:ptCount val="8"/>
                <c:pt idx="0">
                  <c:v>0.10406686217583529</c:v>
                </c:pt>
                <c:pt idx="1">
                  <c:v>0.18926407696385175</c:v>
                </c:pt>
                <c:pt idx="2">
                  <c:v>0.26563998586721066</c:v>
                </c:pt>
                <c:pt idx="3">
                  <c:v>0.39412341273825285</c:v>
                </c:pt>
                <c:pt idx="4">
                  <c:v>0.65329977022450325</c:v>
                </c:pt>
                <c:pt idx="5">
                  <c:v>0.79071405085048974</c:v>
                </c:pt>
                <c:pt idx="6">
                  <c:v>0.82058811563727918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3456-4DB5-AEC7-B8B7AA45BE45}"/>
            </c:ext>
          </c:extLst>
        </c:ser>
        <c:ser>
          <c:idx val="1"/>
          <c:order val="3"/>
          <c:tx>
            <c:strRef>
              <c:f>Yield!$Y$19</c:f>
              <c:strCache>
                <c:ptCount val="1"/>
                <c:pt idx="0">
                  <c:v>MC</c:v>
                </c:pt>
              </c:strCache>
            </c:strRef>
          </c:tx>
          <c:xVal>
            <c:numRef>
              <c:f>Yield!$Q$4:$Q$11</c:f>
              <c:numCache>
                <c:formatCode>General</c:formatCode>
                <c:ptCount val="8"/>
                <c:pt idx="0">
                  <c:v>2</c:v>
                </c:pt>
                <c:pt idx="1">
                  <c:v>1.5</c:v>
                </c:pt>
                <c:pt idx="2">
                  <c:v>1.25</c:v>
                </c:pt>
                <c:pt idx="3">
                  <c:v>1</c:v>
                </c:pt>
                <c:pt idx="4">
                  <c:v>0.75</c:v>
                </c:pt>
                <c:pt idx="5">
                  <c:v>0.5</c:v>
                </c:pt>
                <c:pt idx="6">
                  <c:v>0.35</c:v>
                </c:pt>
                <c:pt idx="7">
                  <c:v>0.25</c:v>
                </c:pt>
              </c:numCache>
            </c:numRef>
          </c:xVal>
          <c:yVal>
            <c:numRef>
              <c:f>Yield!$S$4:$S$11</c:f>
              <c:numCache>
                <c:formatCode>0.000</c:formatCode>
                <c:ptCount val="8"/>
                <c:pt idx="0">
                  <c:v>0.1118918271344739</c:v>
                </c:pt>
                <c:pt idx="1">
                  <c:v>0.19756885984063907</c:v>
                </c:pt>
                <c:pt idx="2">
                  <c:v>0.26860493128155555</c:v>
                </c:pt>
                <c:pt idx="3">
                  <c:v>0.4060674198375635</c:v>
                </c:pt>
                <c:pt idx="4">
                  <c:v>0.64920439179382305</c:v>
                </c:pt>
                <c:pt idx="5">
                  <c:v>0.81292598922377124</c:v>
                </c:pt>
                <c:pt idx="6">
                  <c:v>0.8281112043833877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3456-4DB5-AEC7-B8B7AA45BE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55892768"/>
        <c:axId val="1455897088"/>
      </c:scatterChart>
      <c:valAx>
        <c:axId val="1455892768"/>
        <c:scaling>
          <c:orientation val="minMax"/>
          <c:max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455897088"/>
        <c:crosses val="autoZero"/>
        <c:crossBetween val="midCat"/>
      </c:valAx>
      <c:valAx>
        <c:axId val="1455897088"/>
        <c:scaling>
          <c:orientation val="minMax"/>
          <c:max val="1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455892768"/>
        <c:crosses val="autoZero"/>
        <c:crossBetween val="midCat"/>
      </c:valAx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'Exp. Kone Axial Compression'!$M$4:$M$136</c:f>
              <c:numCache>
                <c:formatCode>General</c:formatCode>
                <c:ptCount val="133"/>
                <c:pt idx="0">
                  <c:v>20.309196899626365</c:v>
                </c:pt>
                <c:pt idx="1">
                  <c:v>20.309196899626365</c:v>
                </c:pt>
                <c:pt idx="2">
                  <c:v>57.512259786109325</c:v>
                </c:pt>
                <c:pt idx="3">
                  <c:v>57.512259786109325</c:v>
                </c:pt>
                <c:pt idx="4">
                  <c:v>57.512259786109325</c:v>
                </c:pt>
                <c:pt idx="5">
                  <c:v>57.512259786109325</c:v>
                </c:pt>
                <c:pt idx="6">
                  <c:v>105.4419389196961</c:v>
                </c:pt>
                <c:pt idx="7">
                  <c:v>202.77295946095401</c:v>
                </c:pt>
                <c:pt idx="8">
                  <c:v>202.77295946095401</c:v>
                </c:pt>
                <c:pt idx="9">
                  <c:v>202.77295946095401</c:v>
                </c:pt>
                <c:pt idx="10">
                  <c:v>202.77295946095401</c:v>
                </c:pt>
                <c:pt idx="11">
                  <c:v>122.05446944547899</c:v>
                </c:pt>
                <c:pt idx="12">
                  <c:v>235.52782010885079</c:v>
                </c:pt>
                <c:pt idx="13">
                  <c:v>383.31521555304471</c:v>
                </c:pt>
                <c:pt idx="14">
                  <c:v>383.31521555304471</c:v>
                </c:pt>
                <c:pt idx="15">
                  <c:v>383.31521555304471</c:v>
                </c:pt>
                <c:pt idx="16">
                  <c:v>383.31521555304471</c:v>
                </c:pt>
                <c:pt idx="17">
                  <c:v>383.31521555304471</c:v>
                </c:pt>
                <c:pt idx="18">
                  <c:v>383.31521555304471</c:v>
                </c:pt>
                <c:pt idx="19">
                  <c:v>533.49218039985556</c:v>
                </c:pt>
                <c:pt idx="20">
                  <c:v>533.49218039985556</c:v>
                </c:pt>
                <c:pt idx="21">
                  <c:v>236.36935562258714</c:v>
                </c:pt>
                <c:pt idx="22">
                  <c:v>464.64348261803002</c:v>
                </c:pt>
                <c:pt idx="23">
                  <c:v>464.64348261803002</c:v>
                </c:pt>
                <c:pt idx="24">
                  <c:v>464.64348261803002</c:v>
                </c:pt>
                <c:pt idx="25">
                  <c:v>464.64348261803002</c:v>
                </c:pt>
                <c:pt idx="26">
                  <c:v>464.64348261803002</c:v>
                </c:pt>
                <c:pt idx="27">
                  <c:v>720.65586120615137</c:v>
                </c:pt>
                <c:pt idx="28">
                  <c:v>720.65586120615137</c:v>
                </c:pt>
                <c:pt idx="29">
                  <c:v>344.66914403812848</c:v>
                </c:pt>
                <c:pt idx="30">
                  <c:v>344.66914403812848</c:v>
                </c:pt>
                <c:pt idx="31">
                  <c:v>344.66914403812848</c:v>
                </c:pt>
                <c:pt idx="32">
                  <c:v>662.82527699640093</c:v>
                </c:pt>
                <c:pt idx="33">
                  <c:v>662.82527699640093</c:v>
                </c:pt>
                <c:pt idx="34">
                  <c:v>662.82527699640093</c:v>
                </c:pt>
                <c:pt idx="35">
                  <c:v>662.82527699640093</c:v>
                </c:pt>
                <c:pt idx="36">
                  <c:v>662.82527699640093</c:v>
                </c:pt>
                <c:pt idx="37">
                  <c:v>1077.6979563706082</c:v>
                </c:pt>
                <c:pt idx="38">
                  <c:v>1077.6979563706082</c:v>
                </c:pt>
                <c:pt idx="39">
                  <c:v>454.18352770081526</c:v>
                </c:pt>
                <c:pt idx="40">
                  <c:v>454.18352770081526</c:v>
                </c:pt>
                <c:pt idx="41">
                  <c:v>2734.4604239262226</c:v>
                </c:pt>
                <c:pt idx="42">
                  <c:v>2734.4604239262226</c:v>
                </c:pt>
                <c:pt idx="43">
                  <c:v>450.17072669088918</c:v>
                </c:pt>
                <c:pt idx="44">
                  <c:v>997.09440031990835</c:v>
                </c:pt>
                <c:pt idx="45">
                  <c:v>997.09440031990835</c:v>
                </c:pt>
                <c:pt idx="46">
                  <c:v>519.62109175504713</c:v>
                </c:pt>
                <c:pt idx="47">
                  <c:v>519.62109175504713</c:v>
                </c:pt>
                <c:pt idx="48">
                  <c:v>519.62109175504713</c:v>
                </c:pt>
                <c:pt idx="49">
                  <c:v>1650.7863555989024</c:v>
                </c:pt>
                <c:pt idx="50">
                  <c:v>1650.7863555989024</c:v>
                </c:pt>
                <c:pt idx="51">
                  <c:v>555.77129820580672</c:v>
                </c:pt>
                <c:pt idx="52">
                  <c:v>670.48738006584233</c:v>
                </c:pt>
                <c:pt idx="53">
                  <c:v>1067.6668034837248</c:v>
                </c:pt>
                <c:pt idx="54">
                  <c:v>1739.0138628691016</c:v>
                </c:pt>
                <c:pt idx="55">
                  <c:v>1739.0138628691016</c:v>
                </c:pt>
                <c:pt idx="56">
                  <c:v>1739.0138628691016</c:v>
                </c:pt>
                <c:pt idx="57">
                  <c:v>1739.0138628691016</c:v>
                </c:pt>
                <c:pt idx="58">
                  <c:v>2395.5573285248702</c:v>
                </c:pt>
                <c:pt idx="59">
                  <c:v>904.09113080149666</c:v>
                </c:pt>
                <c:pt idx="60">
                  <c:v>904.09113080149666</c:v>
                </c:pt>
                <c:pt idx="61">
                  <c:v>2827.7582842396992</c:v>
                </c:pt>
                <c:pt idx="62">
                  <c:v>2827.7582842396992</c:v>
                </c:pt>
                <c:pt idx="63">
                  <c:v>2678.5942972670196</c:v>
                </c:pt>
                <c:pt idx="64">
                  <c:v>2678.5942972670196</c:v>
                </c:pt>
                <c:pt idx="65">
                  <c:v>856.80171022747277</c:v>
                </c:pt>
                <c:pt idx="66">
                  <c:v>856.80171022747277</c:v>
                </c:pt>
                <c:pt idx="67">
                  <c:v>856.80171022747277</c:v>
                </c:pt>
                <c:pt idx="68">
                  <c:v>1644.1992996033118</c:v>
                </c:pt>
                <c:pt idx="69">
                  <c:v>1644.1992996033118</c:v>
                </c:pt>
                <c:pt idx="70">
                  <c:v>1290.6119709377388</c:v>
                </c:pt>
                <c:pt idx="71">
                  <c:v>1656.3621073899205</c:v>
                </c:pt>
                <c:pt idx="72">
                  <c:v>1656.3621073899205</c:v>
                </c:pt>
                <c:pt idx="73">
                  <c:v>1656.3621073899205</c:v>
                </c:pt>
                <c:pt idx="74">
                  <c:v>1656.3621073899205</c:v>
                </c:pt>
                <c:pt idx="75">
                  <c:v>1656.3621073899205</c:v>
                </c:pt>
                <c:pt idx="76">
                  <c:v>1023.4058338607965</c:v>
                </c:pt>
                <c:pt idx="77">
                  <c:v>863.43702704215048</c:v>
                </c:pt>
                <c:pt idx="78">
                  <c:v>863.43702704215048</c:v>
                </c:pt>
                <c:pt idx="79">
                  <c:v>863.43702704215048</c:v>
                </c:pt>
                <c:pt idx="80">
                  <c:v>863.43702704215048</c:v>
                </c:pt>
                <c:pt idx="81">
                  <c:v>863.43702704215048</c:v>
                </c:pt>
                <c:pt idx="82">
                  <c:v>2702.1364162719074</c:v>
                </c:pt>
                <c:pt idx="83">
                  <c:v>2702.1364162719074</c:v>
                </c:pt>
                <c:pt idx="84">
                  <c:v>2702.1364162719074</c:v>
                </c:pt>
                <c:pt idx="85">
                  <c:v>2702.1364162719074</c:v>
                </c:pt>
                <c:pt idx="86">
                  <c:v>2702.1364162719074</c:v>
                </c:pt>
                <c:pt idx="87">
                  <c:v>2702.1364162719074</c:v>
                </c:pt>
                <c:pt idx="88">
                  <c:v>2702.1364162719074</c:v>
                </c:pt>
                <c:pt idx="89">
                  <c:v>4304.0133348649424</c:v>
                </c:pt>
                <c:pt idx="90">
                  <c:v>4304.0133348649424</c:v>
                </c:pt>
                <c:pt idx="91">
                  <c:v>1293.2836775754442</c:v>
                </c:pt>
                <c:pt idx="92">
                  <c:v>1293.2836775754442</c:v>
                </c:pt>
                <c:pt idx="93">
                  <c:v>1293.2836775754442</c:v>
                </c:pt>
                <c:pt idx="94">
                  <c:v>1293.2836775754442</c:v>
                </c:pt>
                <c:pt idx="95">
                  <c:v>1293.2836775754442</c:v>
                </c:pt>
                <c:pt idx="96">
                  <c:v>2487.0839953373929</c:v>
                </c:pt>
                <c:pt idx="97">
                  <c:v>2487.0839953373929</c:v>
                </c:pt>
                <c:pt idx="98">
                  <c:v>2487.0839953373929</c:v>
                </c:pt>
                <c:pt idx="99">
                  <c:v>2487.0839953373929</c:v>
                </c:pt>
                <c:pt idx="100">
                  <c:v>2487.0839953373929</c:v>
                </c:pt>
                <c:pt idx="101">
                  <c:v>6466.418387877221</c:v>
                </c:pt>
                <c:pt idx="102">
                  <c:v>6466.418387877221</c:v>
                </c:pt>
                <c:pt idx="103">
                  <c:v>4039.9597938657275</c:v>
                </c:pt>
                <c:pt idx="104">
                  <c:v>4039.9597938657275</c:v>
                </c:pt>
                <c:pt idx="105">
                  <c:v>1221.4155321280239</c:v>
                </c:pt>
                <c:pt idx="106">
                  <c:v>2342.2097191969215</c:v>
                </c:pt>
                <c:pt idx="107">
                  <c:v>6123.6229113677955</c:v>
                </c:pt>
                <c:pt idx="108">
                  <c:v>1514.6001556485216</c:v>
                </c:pt>
                <c:pt idx="109">
                  <c:v>1586.1218970184291</c:v>
                </c:pt>
                <c:pt idx="110">
                  <c:v>2934.1673183387211</c:v>
                </c:pt>
                <c:pt idx="111">
                  <c:v>2934.1673183387211</c:v>
                </c:pt>
                <c:pt idx="112">
                  <c:v>2934.1673183387211</c:v>
                </c:pt>
                <c:pt idx="113">
                  <c:v>5642.6294583436948</c:v>
                </c:pt>
                <c:pt idx="114">
                  <c:v>5642.6294583436948</c:v>
                </c:pt>
                <c:pt idx="115">
                  <c:v>5642.6294583436948</c:v>
                </c:pt>
                <c:pt idx="116">
                  <c:v>14670.836591693604</c:v>
                </c:pt>
                <c:pt idx="117">
                  <c:v>14670.836591693604</c:v>
                </c:pt>
                <c:pt idx="118">
                  <c:v>4154.749707768945</c:v>
                </c:pt>
                <c:pt idx="119">
                  <c:v>4154.749707768945</c:v>
                </c:pt>
                <c:pt idx="120">
                  <c:v>4154.749707768945</c:v>
                </c:pt>
                <c:pt idx="121">
                  <c:v>4154.749707768945</c:v>
                </c:pt>
                <c:pt idx="122">
                  <c:v>7989.9032841710468</c:v>
                </c:pt>
                <c:pt idx="123">
                  <c:v>7989.9032841710468</c:v>
                </c:pt>
                <c:pt idx="124">
                  <c:v>7989.9032841710468</c:v>
                </c:pt>
                <c:pt idx="125">
                  <c:v>7989.9032841710468</c:v>
                </c:pt>
                <c:pt idx="126">
                  <c:v>7989.9032841710468</c:v>
                </c:pt>
                <c:pt idx="127">
                  <c:v>12960.979110105531</c:v>
                </c:pt>
                <c:pt idx="128">
                  <c:v>12960.979110105531</c:v>
                </c:pt>
                <c:pt idx="129">
                  <c:v>15552.694686540475</c:v>
                </c:pt>
                <c:pt idx="130">
                  <c:v>15552.694686540475</c:v>
                </c:pt>
                <c:pt idx="131">
                  <c:v>10191.574514724647</c:v>
                </c:pt>
                <c:pt idx="132">
                  <c:v>10191.574514724647</c:v>
                </c:pt>
              </c:numCache>
            </c:numRef>
          </c:xVal>
          <c:yVal>
            <c:numRef>
              <c:f>'Exp. Kone Axial Compression'!$O$4:$O$136</c:f>
              <c:numCache>
                <c:formatCode>General</c:formatCode>
                <c:ptCount val="133"/>
                <c:pt idx="0">
                  <c:v>0.79</c:v>
                </c:pt>
                <c:pt idx="1">
                  <c:v>0.78</c:v>
                </c:pt>
                <c:pt idx="2">
                  <c:v>0.59</c:v>
                </c:pt>
                <c:pt idx="3">
                  <c:v>0.57999999999999996</c:v>
                </c:pt>
                <c:pt idx="4">
                  <c:v>0.66</c:v>
                </c:pt>
                <c:pt idx="5">
                  <c:v>0.65</c:v>
                </c:pt>
                <c:pt idx="6">
                  <c:v>0.65</c:v>
                </c:pt>
                <c:pt idx="7">
                  <c:v>0.5</c:v>
                </c:pt>
                <c:pt idx="8">
                  <c:v>0.48</c:v>
                </c:pt>
                <c:pt idx="9">
                  <c:v>0.73</c:v>
                </c:pt>
                <c:pt idx="10">
                  <c:v>0.68</c:v>
                </c:pt>
                <c:pt idx="11">
                  <c:v>0.54</c:v>
                </c:pt>
                <c:pt idx="12">
                  <c:v>0.44</c:v>
                </c:pt>
                <c:pt idx="13">
                  <c:v>0.44</c:v>
                </c:pt>
                <c:pt idx="14">
                  <c:v>0.4</c:v>
                </c:pt>
                <c:pt idx="15">
                  <c:v>0.56999999999999995</c:v>
                </c:pt>
                <c:pt idx="16">
                  <c:v>0.55000000000000004</c:v>
                </c:pt>
                <c:pt idx="17">
                  <c:v>0.56999999999999995</c:v>
                </c:pt>
                <c:pt idx="18">
                  <c:v>0.39</c:v>
                </c:pt>
                <c:pt idx="19">
                  <c:v>0.55000000000000004</c:v>
                </c:pt>
                <c:pt idx="20">
                  <c:v>0.53</c:v>
                </c:pt>
                <c:pt idx="21">
                  <c:v>0.62</c:v>
                </c:pt>
                <c:pt idx="22">
                  <c:v>0.69</c:v>
                </c:pt>
                <c:pt idx="23">
                  <c:v>0.66</c:v>
                </c:pt>
                <c:pt idx="24">
                  <c:v>0.54</c:v>
                </c:pt>
                <c:pt idx="25">
                  <c:v>0.54</c:v>
                </c:pt>
                <c:pt idx="26">
                  <c:v>0.63</c:v>
                </c:pt>
                <c:pt idx="27">
                  <c:v>0.53</c:v>
                </c:pt>
                <c:pt idx="28">
                  <c:v>0.49</c:v>
                </c:pt>
                <c:pt idx="29">
                  <c:v>0.62</c:v>
                </c:pt>
                <c:pt idx="30">
                  <c:v>0.67</c:v>
                </c:pt>
                <c:pt idx="31">
                  <c:v>0.65</c:v>
                </c:pt>
                <c:pt idx="32">
                  <c:v>0.67</c:v>
                </c:pt>
                <c:pt idx="33">
                  <c:v>0.67</c:v>
                </c:pt>
                <c:pt idx="34">
                  <c:v>0.54</c:v>
                </c:pt>
                <c:pt idx="35">
                  <c:v>0.6</c:v>
                </c:pt>
                <c:pt idx="36">
                  <c:v>0.54</c:v>
                </c:pt>
                <c:pt idx="37">
                  <c:v>0.68</c:v>
                </c:pt>
                <c:pt idx="38">
                  <c:v>0.62</c:v>
                </c:pt>
                <c:pt idx="39">
                  <c:v>0.65</c:v>
                </c:pt>
                <c:pt idx="40">
                  <c:v>0.59</c:v>
                </c:pt>
                <c:pt idx="41">
                  <c:v>0.37</c:v>
                </c:pt>
                <c:pt idx="42">
                  <c:v>0.36</c:v>
                </c:pt>
                <c:pt idx="43">
                  <c:v>0.51</c:v>
                </c:pt>
                <c:pt idx="44">
                  <c:v>0.63</c:v>
                </c:pt>
                <c:pt idx="45">
                  <c:v>0.56000000000000005</c:v>
                </c:pt>
                <c:pt idx="46">
                  <c:v>0.65</c:v>
                </c:pt>
                <c:pt idx="47">
                  <c:v>0.66</c:v>
                </c:pt>
                <c:pt idx="48">
                  <c:v>0.65</c:v>
                </c:pt>
                <c:pt idx="49">
                  <c:v>0.49</c:v>
                </c:pt>
                <c:pt idx="50">
                  <c:v>0.48</c:v>
                </c:pt>
                <c:pt idx="51">
                  <c:v>0.67</c:v>
                </c:pt>
                <c:pt idx="52">
                  <c:v>0.47</c:v>
                </c:pt>
                <c:pt idx="53">
                  <c:v>0.71</c:v>
                </c:pt>
                <c:pt idx="54">
                  <c:v>0.51</c:v>
                </c:pt>
                <c:pt idx="55">
                  <c:v>0.42</c:v>
                </c:pt>
                <c:pt idx="56">
                  <c:v>0.39</c:v>
                </c:pt>
                <c:pt idx="57">
                  <c:v>0.38</c:v>
                </c:pt>
                <c:pt idx="58">
                  <c:v>0.63</c:v>
                </c:pt>
                <c:pt idx="59">
                  <c:v>0.5</c:v>
                </c:pt>
                <c:pt idx="60">
                  <c:v>0.51</c:v>
                </c:pt>
                <c:pt idx="61">
                  <c:v>0.42</c:v>
                </c:pt>
                <c:pt idx="62">
                  <c:v>0.39</c:v>
                </c:pt>
                <c:pt idx="63">
                  <c:v>0.56000000000000005</c:v>
                </c:pt>
                <c:pt idx="64">
                  <c:v>0.55000000000000004</c:v>
                </c:pt>
                <c:pt idx="65">
                  <c:v>0.54</c:v>
                </c:pt>
                <c:pt idx="66">
                  <c:v>0.57999999999999996</c:v>
                </c:pt>
                <c:pt idx="67">
                  <c:v>0.56999999999999995</c:v>
                </c:pt>
                <c:pt idx="68">
                  <c:v>0.48</c:v>
                </c:pt>
                <c:pt idx="69">
                  <c:v>0.45</c:v>
                </c:pt>
                <c:pt idx="70">
                  <c:v>0.53</c:v>
                </c:pt>
                <c:pt idx="71">
                  <c:v>0.6</c:v>
                </c:pt>
                <c:pt idx="72">
                  <c:v>0.62</c:v>
                </c:pt>
                <c:pt idx="73">
                  <c:v>0.59</c:v>
                </c:pt>
                <c:pt idx="74">
                  <c:v>0.6</c:v>
                </c:pt>
                <c:pt idx="75">
                  <c:v>0.53</c:v>
                </c:pt>
                <c:pt idx="76">
                  <c:v>0.48</c:v>
                </c:pt>
                <c:pt idx="77">
                  <c:v>0.59</c:v>
                </c:pt>
                <c:pt idx="78">
                  <c:v>0.63</c:v>
                </c:pt>
                <c:pt idx="79">
                  <c:v>0.61</c:v>
                </c:pt>
                <c:pt idx="80">
                  <c:v>0.64</c:v>
                </c:pt>
                <c:pt idx="81">
                  <c:v>0.62</c:v>
                </c:pt>
                <c:pt idx="82">
                  <c:v>0.39</c:v>
                </c:pt>
                <c:pt idx="83">
                  <c:v>0.35</c:v>
                </c:pt>
                <c:pt idx="84">
                  <c:v>0.43</c:v>
                </c:pt>
                <c:pt idx="85">
                  <c:v>0.49</c:v>
                </c:pt>
                <c:pt idx="86">
                  <c:v>0.44</c:v>
                </c:pt>
                <c:pt idx="87">
                  <c:v>0.44</c:v>
                </c:pt>
                <c:pt idx="88">
                  <c:v>0.48</c:v>
                </c:pt>
                <c:pt idx="89">
                  <c:v>0.38</c:v>
                </c:pt>
                <c:pt idx="90">
                  <c:v>0.47</c:v>
                </c:pt>
                <c:pt idx="91">
                  <c:v>0.56999999999999995</c:v>
                </c:pt>
                <c:pt idx="92">
                  <c:v>0.53</c:v>
                </c:pt>
                <c:pt idx="93">
                  <c:v>0.54</c:v>
                </c:pt>
                <c:pt idx="94">
                  <c:v>0.52</c:v>
                </c:pt>
                <c:pt idx="95">
                  <c:v>0.49</c:v>
                </c:pt>
                <c:pt idx="96">
                  <c:v>0.55000000000000004</c:v>
                </c:pt>
                <c:pt idx="97">
                  <c:v>0.6</c:v>
                </c:pt>
                <c:pt idx="98">
                  <c:v>0.61</c:v>
                </c:pt>
                <c:pt idx="99">
                  <c:v>0.51</c:v>
                </c:pt>
                <c:pt idx="100">
                  <c:v>0.49</c:v>
                </c:pt>
                <c:pt idx="101">
                  <c:v>0.41</c:v>
                </c:pt>
                <c:pt idx="102">
                  <c:v>0.39</c:v>
                </c:pt>
                <c:pt idx="103">
                  <c:v>0.48</c:v>
                </c:pt>
                <c:pt idx="104">
                  <c:v>0.42</c:v>
                </c:pt>
                <c:pt idx="105">
                  <c:v>0.53</c:v>
                </c:pt>
                <c:pt idx="106">
                  <c:v>0.57999999999999996</c:v>
                </c:pt>
                <c:pt idx="107">
                  <c:v>0.47</c:v>
                </c:pt>
                <c:pt idx="108">
                  <c:v>0.39</c:v>
                </c:pt>
                <c:pt idx="109">
                  <c:v>0.54</c:v>
                </c:pt>
                <c:pt idx="110">
                  <c:v>0.63</c:v>
                </c:pt>
                <c:pt idx="111">
                  <c:v>0.57999999999999996</c:v>
                </c:pt>
                <c:pt idx="112">
                  <c:v>0.55000000000000004</c:v>
                </c:pt>
                <c:pt idx="113">
                  <c:v>0.56000000000000005</c:v>
                </c:pt>
                <c:pt idx="114">
                  <c:v>0.57999999999999996</c:v>
                </c:pt>
                <c:pt idx="115">
                  <c:v>0.64</c:v>
                </c:pt>
                <c:pt idx="116">
                  <c:v>0.48</c:v>
                </c:pt>
                <c:pt idx="117">
                  <c:v>0.48</c:v>
                </c:pt>
                <c:pt idx="118">
                  <c:v>0.43</c:v>
                </c:pt>
                <c:pt idx="119">
                  <c:v>0.4</c:v>
                </c:pt>
                <c:pt idx="120">
                  <c:v>0.47</c:v>
                </c:pt>
                <c:pt idx="121">
                  <c:v>0.47</c:v>
                </c:pt>
                <c:pt idx="122">
                  <c:v>0.55000000000000004</c:v>
                </c:pt>
                <c:pt idx="123">
                  <c:v>0.53</c:v>
                </c:pt>
                <c:pt idx="124">
                  <c:v>0.52</c:v>
                </c:pt>
                <c:pt idx="125">
                  <c:v>0.56000000000000005</c:v>
                </c:pt>
                <c:pt idx="126">
                  <c:v>0.54</c:v>
                </c:pt>
                <c:pt idx="127">
                  <c:v>0.43</c:v>
                </c:pt>
                <c:pt idx="128">
                  <c:v>0.38</c:v>
                </c:pt>
                <c:pt idx="129">
                  <c:v>0.33</c:v>
                </c:pt>
                <c:pt idx="130">
                  <c:v>0.37</c:v>
                </c:pt>
                <c:pt idx="131">
                  <c:v>0.54</c:v>
                </c:pt>
                <c:pt idx="132">
                  <c:v>0.59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545-4AD4-88BD-F1FEFA3305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2"/>
          <c:order val="0"/>
          <c:tx>
            <c:strRef>
              <c:f>'Exp. Cone Bending'!$AG$3</c:f>
              <c:strCache>
                <c:ptCount val="1"/>
                <c:pt idx="0">
                  <c:v>w/t = 0.5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Bending'!$AG$5:$AG$15</c:f>
              <c:numCache>
                <c:formatCode>General</c:formatCode>
                <c:ptCount val="11"/>
                <c:pt idx="0">
                  <c:v>0.65700000000000003</c:v>
                </c:pt>
                <c:pt idx="1">
                  <c:v>0.55300000000000005</c:v>
                </c:pt>
                <c:pt idx="2">
                  <c:v>0.53300000000000003</c:v>
                </c:pt>
                <c:pt idx="3">
                  <c:v>0.53700000000000003</c:v>
                </c:pt>
                <c:pt idx="4">
                  <c:v>0.495</c:v>
                </c:pt>
                <c:pt idx="5">
                  <c:v>0.45900000000000002</c:v>
                </c:pt>
                <c:pt idx="6">
                  <c:v>0.41599999999999998</c:v>
                </c:pt>
                <c:pt idx="7">
                  <c:v>0.39400000000000002</c:v>
                </c:pt>
                <c:pt idx="8">
                  <c:v>0.37</c:v>
                </c:pt>
                <c:pt idx="9">
                  <c:v>0.33800000000000002</c:v>
                </c:pt>
                <c:pt idx="10">
                  <c:v>0.30199999999999999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EBC-4BE3-9596-2C57229EB755}"/>
            </c:ext>
          </c:extLst>
        </c:ser>
        <c:ser>
          <c:idx val="3"/>
          <c:order val="1"/>
          <c:tx>
            <c:strRef>
              <c:f>'Exp. Cone Bending'!$AH$3</c:f>
              <c:strCache>
                <c:ptCount val="1"/>
                <c:pt idx="0">
                  <c:v>w/t = 1</c:v>
                </c:pt>
              </c:strCache>
            </c:strRef>
          </c:tx>
          <c:spPr>
            <a:ln w="19050"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Bending'!$AH$5:$AH$15</c:f>
              <c:numCache>
                <c:formatCode>General</c:formatCode>
                <c:ptCount val="11"/>
                <c:pt idx="0">
                  <c:v>0.62</c:v>
                </c:pt>
                <c:pt idx="1">
                  <c:v>0.47699999999999998</c:v>
                </c:pt>
                <c:pt idx="2">
                  <c:v>0.439</c:v>
                </c:pt>
                <c:pt idx="3">
                  <c:v>0.45700000000000002</c:v>
                </c:pt>
                <c:pt idx="4">
                  <c:v>0.45900000000000002</c:v>
                </c:pt>
                <c:pt idx="5">
                  <c:v>0.44400000000000001</c:v>
                </c:pt>
                <c:pt idx="6">
                  <c:v>0.40799999999999997</c:v>
                </c:pt>
                <c:pt idx="7">
                  <c:v>0.38700000000000001</c:v>
                </c:pt>
                <c:pt idx="8">
                  <c:v>0.36499999999999999</c:v>
                </c:pt>
                <c:pt idx="9">
                  <c:v>0.33200000000000002</c:v>
                </c:pt>
                <c:pt idx="10">
                  <c:v>0.29899999999999999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EBC-4BE3-9596-2C57229EB755}"/>
            </c:ext>
          </c:extLst>
        </c:ser>
        <c:ser>
          <c:idx val="4"/>
          <c:order val="2"/>
          <c:tx>
            <c:strRef>
              <c:f>'Exp. Cone Bending'!$AI$3</c:f>
              <c:strCache>
                <c:ptCount val="1"/>
                <c:pt idx="0">
                  <c:v>w/t = 2</c:v>
                </c:pt>
              </c:strCache>
            </c:strRef>
          </c:tx>
          <c:spPr>
            <a:ln w="19050">
              <a:solidFill>
                <a:srgbClr val="00B0F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Bending'!$AI$5:$AI$15</c:f>
              <c:numCache>
                <c:formatCode>General</c:formatCode>
                <c:ptCount val="11"/>
                <c:pt idx="0">
                  <c:v>0.56100000000000005</c:v>
                </c:pt>
                <c:pt idx="1">
                  <c:v>0.41199999999999998</c:v>
                </c:pt>
                <c:pt idx="2">
                  <c:v>0.36299999999999999</c:v>
                </c:pt>
                <c:pt idx="3">
                  <c:v>0.35299999999999998</c:v>
                </c:pt>
                <c:pt idx="4">
                  <c:v>0.35699999999999998</c:v>
                </c:pt>
                <c:pt idx="5">
                  <c:v>0.36599999999999999</c:v>
                </c:pt>
                <c:pt idx="6">
                  <c:v>0.374</c:v>
                </c:pt>
                <c:pt idx="7">
                  <c:v>0.35099999999999998</c:v>
                </c:pt>
                <c:pt idx="8">
                  <c:v>0.33700000000000002</c:v>
                </c:pt>
                <c:pt idx="9">
                  <c:v>0.316</c:v>
                </c:pt>
                <c:pt idx="10">
                  <c:v>0.28799999999999998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EBC-4BE3-9596-2C57229EB755}"/>
            </c:ext>
          </c:extLst>
        </c:ser>
        <c:ser>
          <c:idx val="5"/>
          <c:order val="3"/>
          <c:tx>
            <c:strRef>
              <c:f>'Exp. Kone Axial Compression'!$L$1</c:f>
              <c:strCache>
                <c:ptCount val="1"/>
                <c:pt idx="0">
                  <c:v>Weingarten et al, 1965 (133)</c:v>
                </c:pt>
              </c:strCache>
            </c:strRef>
          </c:tx>
          <c:spPr>
            <a:ln>
              <a:noFill/>
            </a:ln>
          </c:spPr>
          <c:marker>
            <c:symbol val="square"/>
            <c:size val="5"/>
            <c:spPr>
              <a:solidFill>
                <a:schemeClr val="bg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'Exp. Kone Axial Compression'!$M$4:$M$136</c:f>
              <c:numCache>
                <c:formatCode>General</c:formatCode>
                <c:ptCount val="133"/>
                <c:pt idx="0">
                  <c:v>20.309196899626365</c:v>
                </c:pt>
                <c:pt idx="1">
                  <c:v>20.309196899626365</c:v>
                </c:pt>
                <c:pt idx="2">
                  <c:v>57.512259786109325</c:v>
                </c:pt>
                <c:pt idx="3">
                  <c:v>57.512259786109325</c:v>
                </c:pt>
                <c:pt idx="4">
                  <c:v>57.512259786109325</c:v>
                </c:pt>
                <c:pt idx="5">
                  <c:v>57.512259786109325</c:v>
                </c:pt>
                <c:pt idx="6">
                  <c:v>105.4419389196961</c:v>
                </c:pt>
                <c:pt idx="7">
                  <c:v>202.77295946095401</c:v>
                </c:pt>
                <c:pt idx="8">
                  <c:v>202.77295946095401</c:v>
                </c:pt>
                <c:pt idx="9">
                  <c:v>202.77295946095401</c:v>
                </c:pt>
                <c:pt idx="10">
                  <c:v>202.77295946095401</c:v>
                </c:pt>
                <c:pt idx="11">
                  <c:v>122.05446944547899</c:v>
                </c:pt>
                <c:pt idx="12">
                  <c:v>235.52782010885079</c:v>
                </c:pt>
                <c:pt idx="13">
                  <c:v>383.31521555304471</c:v>
                </c:pt>
                <c:pt idx="14">
                  <c:v>383.31521555304471</c:v>
                </c:pt>
                <c:pt idx="15">
                  <c:v>383.31521555304471</c:v>
                </c:pt>
                <c:pt idx="16">
                  <c:v>383.31521555304471</c:v>
                </c:pt>
                <c:pt idx="17">
                  <c:v>383.31521555304471</c:v>
                </c:pt>
                <c:pt idx="18">
                  <c:v>383.31521555304471</c:v>
                </c:pt>
                <c:pt idx="19">
                  <c:v>533.49218039985556</c:v>
                </c:pt>
                <c:pt idx="20">
                  <c:v>533.49218039985556</c:v>
                </c:pt>
                <c:pt idx="21">
                  <c:v>236.36935562258714</c:v>
                </c:pt>
                <c:pt idx="22">
                  <c:v>464.64348261803002</c:v>
                </c:pt>
                <c:pt idx="23">
                  <c:v>464.64348261803002</c:v>
                </c:pt>
                <c:pt idx="24">
                  <c:v>464.64348261803002</c:v>
                </c:pt>
                <c:pt idx="25">
                  <c:v>464.64348261803002</c:v>
                </c:pt>
                <c:pt idx="26">
                  <c:v>464.64348261803002</c:v>
                </c:pt>
                <c:pt idx="27">
                  <c:v>720.65586120615137</c:v>
                </c:pt>
                <c:pt idx="28">
                  <c:v>720.65586120615137</c:v>
                </c:pt>
                <c:pt idx="29">
                  <c:v>344.66914403812848</c:v>
                </c:pt>
                <c:pt idx="30">
                  <c:v>344.66914403812848</c:v>
                </c:pt>
                <c:pt idx="31">
                  <c:v>344.66914403812848</c:v>
                </c:pt>
                <c:pt idx="32">
                  <c:v>662.82527699640093</c:v>
                </c:pt>
                <c:pt idx="33">
                  <c:v>662.82527699640093</c:v>
                </c:pt>
                <c:pt idx="34">
                  <c:v>662.82527699640093</c:v>
                </c:pt>
                <c:pt idx="35">
                  <c:v>662.82527699640093</c:v>
                </c:pt>
                <c:pt idx="36">
                  <c:v>662.82527699640093</c:v>
                </c:pt>
                <c:pt idx="37">
                  <c:v>1077.6979563706082</c:v>
                </c:pt>
                <c:pt idx="38">
                  <c:v>1077.6979563706082</c:v>
                </c:pt>
                <c:pt idx="39">
                  <c:v>454.18352770081526</c:v>
                </c:pt>
                <c:pt idx="40">
                  <c:v>454.18352770081526</c:v>
                </c:pt>
                <c:pt idx="41">
                  <c:v>2734.4604239262226</c:v>
                </c:pt>
                <c:pt idx="42">
                  <c:v>2734.4604239262226</c:v>
                </c:pt>
                <c:pt idx="43">
                  <c:v>450.17072669088918</c:v>
                </c:pt>
                <c:pt idx="44">
                  <c:v>997.09440031990835</c:v>
                </c:pt>
                <c:pt idx="45">
                  <c:v>997.09440031990835</c:v>
                </c:pt>
                <c:pt idx="46">
                  <c:v>519.62109175504713</c:v>
                </c:pt>
                <c:pt idx="47">
                  <c:v>519.62109175504713</c:v>
                </c:pt>
                <c:pt idx="48">
                  <c:v>519.62109175504713</c:v>
                </c:pt>
                <c:pt idx="49">
                  <c:v>1650.7863555989024</c:v>
                </c:pt>
                <c:pt idx="50">
                  <c:v>1650.7863555989024</c:v>
                </c:pt>
                <c:pt idx="51">
                  <c:v>555.77129820580672</c:v>
                </c:pt>
                <c:pt idx="52">
                  <c:v>670.48738006584233</c:v>
                </c:pt>
                <c:pt idx="53">
                  <c:v>1067.6668034837248</c:v>
                </c:pt>
                <c:pt idx="54">
                  <c:v>1739.0138628691016</c:v>
                </c:pt>
                <c:pt idx="55">
                  <c:v>1739.0138628691016</c:v>
                </c:pt>
                <c:pt idx="56">
                  <c:v>1739.0138628691016</c:v>
                </c:pt>
                <c:pt idx="57">
                  <c:v>1739.0138628691016</c:v>
                </c:pt>
                <c:pt idx="58">
                  <c:v>2395.5573285248702</c:v>
                </c:pt>
                <c:pt idx="59">
                  <c:v>904.09113080149666</c:v>
                </c:pt>
                <c:pt idx="60">
                  <c:v>904.09113080149666</c:v>
                </c:pt>
                <c:pt idx="61">
                  <c:v>2827.7582842396992</c:v>
                </c:pt>
                <c:pt idx="62">
                  <c:v>2827.7582842396992</c:v>
                </c:pt>
                <c:pt idx="63">
                  <c:v>2678.5942972670196</c:v>
                </c:pt>
                <c:pt idx="64">
                  <c:v>2678.5942972670196</c:v>
                </c:pt>
                <c:pt idx="65">
                  <c:v>856.80171022747277</c:v>
                </c:pt>
                <c:pt idx="66">
                  <c:v>856.80171022747277</c:v>
                </c:pt>
                <c:pt idx="67">
                  <c:v>856.80171022747277</c:v>
                </c:pt>
                <c:pt idx="68">
                  <c:v>1644.1992996033118</c:v>
                </c:pt>
                <c:pt idx="69">
                  <c:v>1644.1992996033118</c:v>
                </c:pt>
                <c:pt idx="70">
                  <c:v>1290.6119709377388</c:v>
                </c:pt>
                <c:pt idx="71">
                  <c:v>1656.3621073899205</c:v>
                </c:pt>
                <c:pt idx="72">
                  <c:v>1656.3621073899205</c:v>
                </c:pt>
                <c:pt idx="73">
                  <c:v>1656.3621073899205</c:v>
                </c:pt>
                <c:pt idx="74">
                  <c:v>1656.3621073899205</c:v>
                </c:pt>
                <c:pt idx="75">
                  <c:v>1656.3621073899205</c:v>
                </c:pt>
                <c:pt idx="76">
                  <c:v>1023.4058338607965</c:v>
                </c:pt>
                <c:pt idx="77">
                  <c:v>863.43702704215048</c:v>
                </c:pt>
                <c:pt idx="78">
                  <c:v>863.43702704215048</c:v>
                </c:pt>
                <c:pt idx="79">
                  <c:v>863.43702704215048</c:v>
                </c:pt>
                <c:pt idx="80">
                  <c:v>863.43702704215048</c:v>
                </c:pt>
                <c:pt idx="81">
                  <c:v>863.43702704215048</c:v>
                </c:pt>
                <c:pt idx="82">
                  <c:v>2702.1364162719074</c:v>
                </c:pt>
                <c:pt idx="83">
                  <c:v>2702.1364162719074</c:v>
                </c:pt>
                <c:pt idx="84">
                  <c:v>2702.1364162719074</c:v>
                </c:pt>
                <c:pt idx="85">
                  <c:v>2702.1364162719074</c:v>
                </c:pt>
                <c:pt idx="86">
                  <c:v>2702.1364162719074</c:v>
                </c:pt>
                <c:pt idx="87">
                  <c:v>2702.1364162719074</c:v>
                </c:pt>
                <c:pt idx="88">
                  <c:v>2702.1364162719074</c:v>
                </c:pt>
                <c:pt idx="89">
                  <c:v>4304.0133348649424</c:v>
                </c:pt>
                <c:pt idx="90">
                  <c:v>4304.0133348649424</c:v>
                </c:pt>
                <c:pt idx="91">
                  <c:v>1293.2836775754442</c:v>
                </c:pt>
                <c:pt idx="92">
                  <c:v>1293.2836775754442</c:v>
                </c:pt>
                <c:pt idx="93">
                  <c:v>1293.2836775754442</c:v>
                </c:pt>
                <c:pt idx="94">
                  <c:v>1293.2836775754442</c:v>
                </c:pt>
                <c:pt idx="95">
                  <c:v>1293.2836775754442</c:v>
                </c:pt>
                <c:pt idx="96">
                  <c:v>2487.0839953373929</c:v>
                </c:pt>
                <c:pt idx="97">
                  <c:v>2487.0839953373929</c:v>
                </c:pt>
                <c:pt idx="98">
                  <c:v>2487.0839953373929</c:v>
                </c:pt>
                <c:pt idx="99">
                  <c:v>2487.0839953373929</c:v>
                </c:pt>
                <c:pt idx="100">
                  <c:v>2487.0839953373929</c:v>
                </c:pt>
                <c:pt idx="101">
                  <c:v>6466.418387877221</c:v>
                </c:pt>
                <c:pt idx="102">
                  <c:v>6466.418387877221</c:v>
                </c:pt>
                <c:pt idx="103">
                  <c:v>4039.9597938657275</c:v>
                </c:pt>
                <c:pt idx="104">
                  <c:v>4039.9597938657275</c:v>
                </c:pt>
                <c:pt idx="105">
                  <c:v>1221.4155321280239</c:v>
                </c:pt>
                <c:pt idx="106">
                  <c:v>2342.2097191969215</c:v>
                </c:pt>
                <c:pt idx="107">
                  <c:v>6123.6229113677955</c:v>
                </c:pt>
                <c:pt idx="108">
                  <c:v>1514.6001556485216</c:v>
                </c:pt>
                <c:pt idx="109">
                  <c:v>1586.1218970184291</c:v>
                </c:pt>
                <c:pt idx="110">
                  <c:v>2934.1673183387211</c:v>
                </c:pt>
                <c:pt idx="111">
                  <c:v>2934.1673183387211</c:v>
                </c:pt>
                <c:pt idx="112">
                  <c:v>2934.1673183387211</c:v>
                </c:pt>
                <c:pt idx="113">
                  <c:v>5642.6294583436948</c:v>
                </c:pt>
                <c:pt idx="114">
                  <c:v>5642.6294583436948</c:v>
                </c:pt>
                <c:pt idx="115">
                  <c:v>5642.6294583436948</c:v>
                </c:pt>
                <c:pt idx="116">
                  <c:v>14670.836591693604</c:v>
                </c:pt>
                <c:pt idx="117">
                  <c:v>14670.836591693604</c:v>
                </c:pt>
                <c:pt idx="118">
                  <c:v>4154.749707768945</c:v>
                </c:pt>
                <c:pt idx="119">
                  <c:v>4154.749707768945</c:v>
                </c:pt>
                <c:pt idx="120">
                  <c:v>4154.749707768945</c:v>
                </c:pt>
                <c:pt idx="121">
                  <c:v>4154.749707768945</c:v>
                </c:pt>
                <c:pt idx="122">
                  <c:v>7989.9032841710468</c:v>
                </c:pt>
                <c:pt idx="123">
                  <c:v>7989.9032841710468</c:v>
                </c:pt>
                <c:pt idx="124">
                  <c:v>7989.9032841710468</c:v>
                </c:pt>
                <c:pt idx="125">
                  <c:v>7989.9032841710468</c:v>
                </c:pt>
                <c:pt idx="126">
                  <c:v>7989.9032841710468</c:v>
                </c:pt>
                <c:pt idx="127">
                  <c:v>12960.979110105531</c:v>
                </c:pt>
                <c:pt idx="128">
                  <c:v>12960.979110105531</c:v>
                </c:pt>
                <c:pt idx="129">
                  <c:v>15552.694686540475</c:v>
                </c:pt>
                <c:pt idx="130">
                  <c:v>15552.694686540475</c:v>
                </c:pt>
                <c:pt idx="131">
                  <c:v>10191.574514724647</c:v>
                </c:pt>
                <c:pt idx="132">
                  <c:v>10191.574514724647</c:v>
                </c:pt>
              </c:numCache>
            </c:numRef>
          </c:xVal>
          <c:yVal>
            <c:numRef>
              <c:f>'Exp. Kone Axial Compression'!$O$4:$O$136</c:f>
              <c:numCache>
                <c:formatCode>General</c:formatCode>
                <c:ptCount val="133"/>
                <c:pt idx="0">
                  <c:v>0.79</c:v>
                </c:pt>
                <c:pt idx="1">
                  <c:v>0.78</c:v>
                </c:pt>
                <c:pt idx="2">
                  <c:v>0.59</c:v>
                </c:pt>
                <c:pt idx="3">
                  <c:v>0.57999999999999996</c:v>
                </c:pt>
                <c:pt idx="4">
                  <c:v>0.66</c:v>
                </c:pt>
                <c:pt idx="5">
                  <c:v>0.65</c:v>
                </c:pt>
                <c:pt idx="6">
                  <c:v>0.65</c:v>
                </c:pt>
                <c:pt idx="7">
                  <c:v>0.5</c:v>
                </c:pt>
                <c:pt idx="8">
                  <c:v>0.48</c:v>
                </c:pt>
                <c:pt idx="9">
                  <c:v>0.73</c:v>
                </c:pt>
                <c:pt idx="10">
                  <c:v>0.68</c:v>
                </c:pt>
                <c:pt idx="11">
                  <c:v>0.54</c:v>
                </c:pt>
                <c:pt idx="12">
                  <c:v>0.44</c:v>
                </c:pt>
                <c:pt idx="13">
                  <c:v>0.44</c:v>
                </c:pt>
                <c:pt idx="14">
                  <c:v>0.4</c:v>
                </c:pt>
                <c:pt idx="15">
                  <c:v>0.56999999999999995</c:v>
                </c:pt>
                <c:pt idx="16">
                  <c:v>0.55000000000000004</c:v>
                </c:pt>
                <c:pt idx="17">
                  <c:v>0.56999999999999995</c:v>
                </c:pt>
                <c:pt idx="18">
                  <c:v>0.39</c:v>
                </c:pt>
                <c:pt idx="19">
                  <c:v>0.55000000000000004</c:v>
                </c:pt>
                <c:pt idx="20">
                  <c:v>0.53</c:v>
                </c:pt>
                <c:pt idx="21">
                  <c:v>0.62</c:v>
                </c:pt>
                <c:pt idx="22">
                  <c:v>0.69</c:v>
                </c:pt>
                <c:pt idx="23">
                  <c:v>0.66</c:v>
                </c:pt>
                <c:pt idx="24">
                  <c:v>0.54</c:v>
                </c:pt>
                <c:pt idx="25">
                  <c:v>0.54</c:v>
                </c:pt>
                <c:pt idx="26">
                  <c:v>0.63</c:v>
                </c:pt>
                <c:pt idx="27">
                  <c:v>0.53</c:v>
                </c:pt>
                <c:pt idx="28">
                  <c:v>0.49</c:v>
                </c:pt>
                <c:pt idx="29">
                  <c:v>0.62</c:v>
                </c:pt>
                <c:pt idx="30">
                  <c:v>0.67</c:v>
                </c:pt>
                <c:pt idx="31">
                  <c:v>0.65</c:v>
                </c:pt>
                <c:pt idx="32">
                  <c:v>0.67</c:v>
                </c:pt>
                <c:pt idx="33">
                  <c:v>0.67</c:v>
                </c:pt>
                <c:pt idx="34">
                  <c:v>0.54</c:v>
                </c:pt>
                <c:pt idx="35">
                  <c:v>0.6</c:v>
                </c:pt>
                <c:pt idx="36">
                  <c:v>0.54</c:v>
                </c:pt>
                <c:pt idx="37">
                  <c:v>0.68</c:v>
                </c:pt>
                <c:pt idx="38">
                  <c:v>0.62</c:v>
                </c:pt>
                <c:pt idx="39">
                  <c:v>0.65</c:v>
                </c:pt>
                <c:pt idx="40">
                  <c:v>0.59</c:v>
                </c:pt>
                <c:pt idx="41">
                  <c:v>0.37</c:v>
                </c:pt>
                <c:pt idx="42">
                  <c:v>0.36</c:v>
                </c:pt>
                <c:pt idx="43">
                  <c:v>0.51</c:v>
                </c:pt>
                <c:pt idx="44">
                  <c:v>0.63</c:v>
                </c:pt>
                <c:pt idx="45">
                  <c:v>0.56000000000000005</c:v>
                </c:pt>
                <c:pt idx="46">
                  <c:v>0.65</c:v>
                </c:pt>
                <c:pt idx="47">
                  <c:v>0.66</c:v>
                </c:pt>
                <c:pt idx="48">
                  <c:v>0.65</c:v>
                </c:pt>
                <c:pt idx="49">
                  <c:v>0.49</c:v>
                </c:pt>
                <c:pt idx="50">
                  <c:v>0.48</c:v>
                </c:pt>
                <c:pt idx="51">
                  <c:v>0.67</c:v>
                </c:pt>
                <c:pt idx="52">
                  <c:v>0.47</c:v>
                </c:pt>
                <c:pt idx="53">
                  <c:v>0.71</c:v>
                </c:pt>
                <c:pt idx="54">
                  <c:v>0.51</c:v>
                </c:pt>
                <c:pt idx="55">
                  <c:v>0.42</c:v>
                </c:pt>
                <c:pt idx="56">
                  <c:v>0.39</c:v>
                </c:pt>
                <c:pt idx="57">
                  <c:v>0.38</c:v>
                </c:pt>
                <c:pt idx="58">
                  <c:v>0.63</c:v>
                </c:pt>
                <c:pt idx="59">
                  <c:v>0.5</c:v>
                </c:pt>
                <c:pt idx="60">
                  <c:v>0.51</c:v>
                </c:pt>
                <c:pt idx="61">
                  <c:v>0.42</c:v>
                </c:pt>
                <c:pt idx="62">
                  <c:v>0.39</c:v>
                </c:pt>
                <c:pt idx="63">
                  <c:v>0.56000000000000005</c:v>
                </c:pt>
                <c:pt idx="64">
                  <c:v>0.55000000000000004</c:v>
                </c:pt>
                <c:pt idx="65">
                  <c:v>0.54</c:v>
                </c:pt>
                <c:pt idx="66">
                  <c:v>0.57999999999999996</c:v>
                </c:pt>
                <c:pt idx="67">
                  <c:v>0.56999999999999995</c:v>
                </c:pt>
                <c:pt idx="68">
                  <c:v>0.48</c:v>
                </c:pt>
                <c:pt idx="69">
                  <c:v>0.45</c:v>
                </c:pt>
                <c:pt idx="70">
                  <c:v>0.53</c:v>
                </c:pt>
                <c:pt idx="71">
                  <c:v>0.6</c:v>
                </c:pt>
                <c:pt idx="72">
                  <c:v>0.62</c:v>
                </c:pt>
                <c:pt idx="73">
                  <c:v>0.59</c:v>
                </c:pt>
                <c:pt idx="74">
                  <c:v>0.6</c:v>
                </c:pt>
                <c:pt idx="75">
                  <c:v>0.53</c:v>
                </c:pt>
                <c:pt idx="76">
                  <c:v>0.48</c:v>
                </c:pt>
                <c:pt idx="77">
                  <c:v>0.59</c:v>
                </c:pt>
                <c:pt idx="78">
                  <c:v>0.63</c:v>
                </c:pt>
                <c:pt idx="79">
                  <c:v>0.61</c:v>
                </c:pt>
                <c:pt idx="80">
                  <c:v>0.64</c:v>
                </c:pt>
                <c:pt idx="81">
                  <c:v>0.62</c:v>
                </c:pt>
                <c:pt idx="82">
                  <c:v>0.39</c:v>
                </c:pt>
                <c:pt idx="83">
                  <c:v>0.35</c:v>
                </c:pt>
                <c:pt idx="84">
                  <c:v>0.43</c:v>
                </c:pt>
                <c:pt idx="85">
                  <c:v>0.49</c:v>
                </c:pt>
                <c:pt idx="86">
                  <c:v>0.44</c:v>
                </c:pt>
                <c:pt idx="87">
                  <c:v>0.44</c:v>
                </c:pt>
                <c:pt idx="88">
                  <c:v>0.48</c:v>
                </c:pt>
                <c:pt idx="89">
                  <c:v>0.38</c:v>
                </c:pt>
                <c:pt idx="90">
                  <c:v>0.47</c:v>
                </c:pt>
                <c:pt idx="91">
                  <c:v>0.56999999999999995</c:v>
                </c:pt>
                <c:pt idx="92">
                  <c:v>0.53</c:v>
                </c:pt>
                <c:pt idx="93">
                  <c:v>0.54</c:v>
                </c:pt>
                <c:pt idx="94">
                  <c:v>0.52</c:v>
                </c:pt>
                <c:pt idx="95">
                  <c:v>0.49</c:v>
                </c:pt>
                <c:pt idx="96">
                  <c:v>0.55000000000000004</c:v>
                </c:pt>
                <c:pt idx="97">
                  <c:v>0.6</c:v>
                </c:pt>
                <c:pt idx="98">
                  <c:v>0.61</c:v>
                </c:pt>
                <c:pt idx="99">
                  <c:v>0.51</c:v>
                </c:pt>
                <c:pt idx="100">
                  <c:v>0.49</c:v>
                </c:pt>
                <c:pt idx="101">
                  <c:v>0.41</c:v>
                </c:pt>
                <c:pt idx="102">
                  <c:v>0.39</c:v>
                </c:pt>
                <c:pt idx="103">
                  <c:v>0.48</c:v>
                </c:pt>
                <c:pt idx="104">
                  <c:v>0.42</c:v>
                </c:pt>
                <c:pt idx="105">
                  <c:v>0.53</c:v>
                </c:pt>
                <c:pt idx="106">
                  <c:v>0.57999999999999996</c:v>
                </c:pt>
                <c:pt idx="107">
                  <c:v>0.47</c:v>
                </c:pt>
                <c:pt idx="108">
                  <c:v>0.39</c:v>
                </c:pt>
                <c:pt idx="109">
                  <c:v>0.54</c:v>
                </c:pt>
                <c:pt idx="110">
                  <c:v>0.63</c:v>
                </c:pt>
                <c:pt idx="111">
                  <c:v>0.57999999999999996</c:v>
                </c:pt>
                <c:pt idx="112">
                  <c:v>0.55000000000000004</c:v>
                </c:pt>
                <c:pt idx="113">
                  <c:v>0.56000000000000005</c:v>
                </c:pt>
                <c:pt idx="114">
                  <c:v>0.57999999999999996</c:v>
                </c:pt>
                <c:pt idx="115">
                  <c:v>0.64</c:v>
                </c:pt>
                <c:pt idx="116">
                  <c:v>0.48</c:v>
                </c:pt>
                <c:pt idx="117">
                  <c:v>0.48</c:v>
                </c:pt>
                <c:pt idx="118">
                  <c:v>0.43</c:v>
                </c:pt>
                <c:pt idx="119">
                  <c:v>0.4</c:v>
                </c:pt>
                <c:pt idx="120">
                  <c:v>0.47</c:v>
                </c:pt>
                <c:pt idx="121">
                  <c:v>0.47</c:v>
                </c:pt>
                <c:pt idx="122">
                  <c:v>0.55000000000000004</c:v>
                </c:pt>
                <c:pt idx="123">
                  <c:v>0.53</c:v>
                </c:pt>
                <c:pt idx="124">
                  <c:v>0.52</c:v>
                </c:pt>
                <c:pt idx="125">
                  <c:v>0.56000000000000005</c:v>
                </c:pt>
                <c:pt idx="126">
                  <c:v>0.54</c:v>
                </c:pt>
                <c:pt idx="127">
                  <c:v>0.43</c:v>
                </c:pt>
                <c:pt idx="128">
                  <c:v>0.38</c:v>
                </c:pt>
                <c:pt idx="129">
                  <c:v>0.33</c:v>
                </c:pt>
                <c:pt idx="130">
                  <c:v>0.37</c:v>
                </c:pt>
                <c:pt idx="131">
                  <c:v>0.54</c:v>
                </c:pt>
                <c:pt idx="132">
                  <c:v>0.59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EBC-4BE3-9596-2C57229EB7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logBase val="10"/>
          <c:orientation val="minMax"/>
          <c:max val="1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Bending'!$J$2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accent4">
                  <a:lumMod val="20000"/>
                  <a:lumOff val="80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Bending'!$K$2</c:f>
              <c:strCache>
                <c:ptCount val="1"/>
                <c:pt idx="0">
                  <c:v>Knockdown Factor - KDF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3897159705065066E-2"/>
          <c:y val="3.5814790718949495E-3"/>
          <c:w val="0.98150320871192154"/>
          <c:h val="7.4311178642202061E-2"/>
        </c:manualLayout>
      </c:layout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'Exp. Cylinder Bending'!$M$4:$M$136</c:f>
              <c:numCache>
                <c:formatCode>General</c:formatCode>
                <c:ptCount val="133"/>
              </c:numCache>
            </c:numRef>
          </c:xVal>
          <c:yVal>
            <c:numRef>
              <c:f>'Exp. Cylinder Bending'!$N$4:$N$136</c:f>
              <c:numCache>
                <c:formatCode>General</c:formatCode>
                <c:ptCount val="13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B8B-4BEC-93D5-E6E77D755E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2"/>
          <c:order val="0"/>
          <c:tx>
            <c:strRef>
              <c:f>'Exp. Cone Bending'!$AG$3</c:f>
              <c:strCache>
                <c:ptCount val="1"/>
                <c:pt idx="0">
                  <c:v>w/t = 0.5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Bending'!$AG$5:$AG$15</c:f>
              <c:numCache>
                <c:formatCode>General</c:formatCode>
                <c:ptCount val="11"/>
                <c:pt idx="0">
                  <c:v>0.65700000000000003</c:v>
                </c:pt>
                <c:pt idx="1">
                  <c:v>0.55300000000000005</c:v>
                </c:pt>
                <c:pt idx="2">
                  <c:v>0.53300000000000003</c:v>
                </c:pt>
                <c:pt idx="3">
                  <c:v>0.53700000000000003</c:v>
                </c:pt>
                <c:pt idx="4">
                  <c:v>0.495</c:v>
                </c:pt>
                <c:pt idx="5">
                  <c:v>0.45900000000000002</c:v>
                </c:pt>
                <c:pt idx="6">
                  <c:v>0.41599999999999998</c:v>
                </c:pt>
                <c:pt idx="7">
                  <c:v>0.39400000000000002</c:v>
                </c:pt>
                <c:pt idx="8">
                  <c:v>0.37</c:v>
                </c:pt>
                <c:pt idx="9">
                  <c:v>0.33800000000000002</c:v>
                </c:pt>
                <c:pt idx="10">
                  <c:v>0.30199999999999999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5EB-407C-BF85-F8E2F190EEA1}"/>
            </c:ext>
          </c:extLst>
        </c:ser>
        <c:ser>
          <c:idx val="3"/>
          <c:order val="1"/>
          <c:tx>
            <c:strRef>
              <c:f>'Exp. Cone Bending'!$AH$3</c:f>
              <c:strCache>
                <c:ptCount val="1"/>
                <c:pt idx="0">
                  <c:v>w/t = 1</c:v>
                </c:pt>
              </c:strCache>
            </c:strRef>
          </c:tx>
          <c:spPr>
            <a:ln w="19050"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Bending'!$AH$5:$AH$15</c:f>
              <c:numCache>
                <c:formatCode>General</c:formatCode>
                <c:ptCount val="11"/>
                <c:pt idx="0">
                  <c:v>0.62</c:v>
                </c:pt>
                <c:pt idx="1">
                  <c:v>0.47699999999999998</c:v>
                </c:pt>
                <c:pt idx="2">
                  <c:v>0.439</c:v>
                </c:pt>
                <c:pt idx="3">
                  <c:v>0.45700000000000002</c:v>
                </c:pt>
                <c:pt idx="4">
                  <c:v>0.45900000000000002</c:v>
                </c:pt>
                <c:pt idx="5">
                  <c:v>0.44400000000000001</c:v>
                </c:pt>
                <c:pt idx="6">
                  <c:v>0.40799999999999997</c:v>
                </c:pt>
                <c:pt idx="7">
                  <c:v>0.38700000000000001</c:v>
                </c:pt>
                <c:pt idx="8">
                  <c:v>0.36499999999999999</c:v>
                </c:pt>
                <c:pt idx="9">
                  <c:v>0.33200000000000002</c:v>
                </c:pt>
                <c:pt idx="10">
                  <c:v>0.29899999999999999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5EB-407C-BF85-F8E2F190EEA1}"/>
            </c:ext>
          </c:extLst>
        </c:ser>
        <c:ser>
          <c:idx val="4"/>
          <c:order val="2"/>
          <c:tx>
            <c:strRef>
              <c:f>'Exp. Cone Bending'!$AI$3</c:f>
              <c:strCache>
                <c:ptCount val="1"/>
                <c:pt idx="0">
                  <c:v>w/t = 2</c:v>
                </c:pt>
              </c:strCache>
            </c:strRef>
          </c:tx>
          <c:spPr>
            <a:ln w="19050">
              <a:solidFill>
                <a:srgbClr val="00B0F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Bending'!$AI$5:$AI$15</c:f>
              <c:numCache>
                <c:formatCode>General</c:formatCode>
                <c:ptCount val="11"/>
                <c:pt idx="0">
                  <c:v>0.56100000000000005</c:v>
                </c:pt>
                <c:pt idx="1">
                  <c:v>0.41199999999999998</c:v>
                </c:pt>
                <c:pt idx="2">
                  <c:v>0.36299999999999999</c:v>
                </c:pt>
                <c:pt idx="3">
                  <c:v>0.35299999999999998</c:v>
                </c:pt>
                <c:pt idx="4">
                  <c:v>0.35699999999999998</c:v>
                </c:pt>
                <c:pt idx="5">
                  <c:v>0.36599999999999999</c:v>
                </c:pt>
                <c:pt idx="6">
                  <c:v>0.374</c:v>
                </c:pt>
                <c:pt idx="7">
                  <c:v>0.35099999999999998</c:v>
                </c:pt>
                <c:pt idx="8">
                  <c:v>0.33700000000000002</c:v>
                </c:pt>
                <c:pt idx="9">
                  <c:v>0.316</c:v>
                </c:pt>
                <c:pt idx="10">
                  <c:v>0.28799999999999998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5EB-407C-BF85-F8E2F190EEA1}"/>
            </c:ext>
          </c:extLst>
        </c:ser>
        <c:ser>
          <c:idx val="0"/>
          <c:order val="3"/>
          <c:tx>
            <c:strRef>
              <c:f>'Exp. Cylinder Bending'!$J$1</c:f>
              <c:strCache>
                <c:ptCount val="1"/>
                <c:pt idx="0">
                  <c:v>Weingarten et al, 1965 (59)</c:v>
                </c:pt>
              </c:strCache>
            </c:strRef>
          </c:tx>
          <c:spPr>
            <a:ln>
              <a:noFill/>
            </a:ln>
          </c:spPr>
          <c:marker>
            <c:symbol val="circle"/>
            <c:size val="5"/>
            <c:spPr>
              <a:solidFill>
                <a:schemeClr val="bg1"/>
              </a:solidFill>
            </c:spPr>
          </c:marker>
          <c:xVal>
            <c:numRef>
              <c:f>'Exp. Cylinder Bending'!$J$5:$J$63</c:f>
              <c:numCache>
                <c:formatCode>General</c:formatCode>
                <c:ptCount val="59"/>
                <c:pt idx="0">
                  <c:v>292.14388043393956</c:v>
                </c:pt>
                <c:pt idx="1">
                  <c:v>584.28776086787911</c:v>
                </c:pt>
                <c:pt idx="2">
                  <c:v>584.28776086787911</c:v>
                </c:pt>
                <c:pt idx="3">
                  <c:v>973.5694815461037</c:v>
                </c:pt>
                <c:pt idx="4">
                  <c:v>973.5694815461037</c:v>
                </c:pt>
                <c:pt idx="5">
                  <c:v>973.5694815461037</c:v>
                </c:pt>
                <c:pt idx="6">
                  <c:v>1460.7194021696978</c:v>
                </c:pt>
                <c:pt idx="7">
                  <c:v>1460.7194021696978</c:v>
                </c:pt>
                <c:pt idx="8">
                  <c:v>95.393920141694551</c:v>
                </c:pt>
                <c:pt idx="9">
                  <c:v>95.393920141694551</c:v>
                </c:pt>
                <c:pt idx="10">
                  <c:v>95.393920141694551</c:v>
                </c:pt>
                <c:pt idx="11">
                  <c:v>119.2424001771182</c:v>
                </c:pt>
                <c:pt idx="12">
                  <c:v>119.2424001771182</c:v>
                </c:pt>
                <c:pt idx="13">
                  <c:v>119.2424001771182</c:v>
                </c:pt>
                <c:pt idx="14">
                  <c:v>190.7878402833891</c:v>
                </c:pt>
                <c:pt idx="15">
                  <c:v>190.7878402833891</c:v>
                </c:pt>
                <c:pt idx="16">
                  <c:v>190.7878402833891</c:v>
                </c:pt>
                <c:pt idx="17">
                  <c:v>190.7878402833891</c:v>
                </c:pt>
                <c:pt idx="18">
                  <c:v>317.66175407184289</c:v>
                </c:pt>
                <c:pt idx="19">
                  <c:v>317.66175407184289</c:v>
                </c:pt>
                <c:pt idx="20">
                  <c:v>317.66175407184289</c:v>
                </c:pt>
                <c:pt idx="21">
                  <c:v>476.9696007084728</c:v>
                </c:pt>
                <c:pt idx="22">
                  <c:v>476.9696007084728</c:v>
                </c:pt>
                <c:pt idx="23">
                  <c:v>381.5756805667782</c:v>
                </c:pt>
                <c:pt idx="24">
                  <c:v>381.5756805667782</c:v>
                </c:pt>
                <c:pt idx="25">
                  <c:v>3052.6054445342256</c:v>
                </c:pt>
                <c:pt idx="26">
                  <c:v>3052.6054445342256</c:v>
                </c:pt>
                <c:pt idx="27">
                  <c:v>3052.6054445342256</c:v>
                </c:pt>
                <c:pt idx="28">
                  <c:v>3052.6054445342256</c:v>
                </c:pt>
                <c:pt idx="29">
                  <c:v>5086.4038219551549</c:v>
                </c:pt>
                <c:pt idx="30">
                  <c:v>5086.4038219551549</c:v>
                </c:pt>
                <c:pt idx="31">
                  <c:v>5086.4038219551549</c:v>
                </c:pt>
                <c:pt idx="32">
                  <c:v>5086.4038219551549</c:v>
                </c:pt>
                <c:pt idx="33">
                  <c:v>7631.5136113355647</c:v>
                </c:pt>
                <c:pt idx="34">
                  <c:v>7631.5136113355647</c:v>
                </c:pt>
                <c:pt idx="35">
                  <c:v>7631.5136113355647</c:v>
                </c:pt>
                <c:pt idx="36">
                  <c:v>1526.3027222671128</c:v>
                </c:pt>
                <c:pt idx="37">
                  <c:v>1526.3027222671128</c:v>
                </c:pt>
                <c:pt idx="38">
                  <c:v>3434.1811251010035</c:v>
                </c:pt>
                <c:pt idx="39">
                  <c:v>3434.1811251010035</c:v>
                </c:pt>
                <c:pt idx="40">
                  <c:v>3434.1811251010035</c:v>
                </c:pt>
                <c:pt idx="41">
                  <c:v>9539.3920141694562</c:v>
                </c:pt>
                <c:pt idx="42">
                  <c:v>13736.724500404014</c:v>
                </c:pt>
                <c:pt idx="43">
                  <c:v>13736.724500404014</c:v>
                </c:pt>
                <c:pt idx="44">
                  <c:v>381.5756805667782</c:v>
                </c:pt>
                <c:pt idx="45">
                  <c:v>381.5756805667782</c:v>
                </c:pt>
                <c:pt idx="46">
                  <c:v>381.5756805667782</c:v>
                </c:pt>
                <c:pt idx="47">
                  <c:v>381.5756805667782</c:v>
                </c:pt>
                <c:pt idx="48">
                  <c:v>763.15136113355641</c:v>
                </c:pt>
                <c:pt idx="49">
                  <c:v>763.15136113355641</c:v>
                </c:pt>
                <c:pt idx="50">
                  <c:v>763.15136113355641</c:v>
                </c:pt>
                <c:pt idx="51">
                  <c:v>763.15136113355641</c:v>
                </c:pt>
                <c:pt idx="52">
                  <c:v>763.15136113355641</c:v>
                </c:pt>
                <c:pt idx="53">
                  <c:v>763.15136113355641</c:v>
                </c:pt>
                <c:pt idx="54">
                  <c:v>763.15136113355641</c:v>
                </c:pt>
                <c:pt idx="55">
                  <c:v>1526.3027222671128</c:v>
                </c:pt>
                <c:pt idx="56">
                  <c:v>1526.3027222671128</c:v>
                </c:pt>
                <c:pt idx="57">
                  <c:v>3052.6054445342256</c:v>
                </c:pt>
                <c:pt idx="58">
                  <c:v>3052.6054445342256</c:v>
                </c:pt>
              </c:numCache>
            </c:numRef>
          </c:xVal>
          <c:yVal>
            <c:numRef>
              <c:f>'Exp. Cylinder Bending'!$K$5:$K$63</c:f>
              <c:numCache>
                <c:formatCode>General</c:formatCode>
                <c:ptCount val="59"/>
                <c:pt idx="0">
                  <c:v>0.54615000000000002</c:v>
                </c:pt>
                <c:pt idx="1">
                  <c:v>0.62534999999999996</c:v>
                </c:pt>
                <c:pt idx="2">
                  <c:v>0.58079999999999998</c:v>
                </c:pt>
                <c:pt idx="3">
                  <c:v>0.64019999999999999</c:v>
                </c:pt>
                <c:pt idx="4">
                  <c:v>0.50654999999999994</c:v>
                </c:pt>
                <c:pt idx="5">
                  <c:v>0.55274999999999996</c:v>
                </c:pt>
                <c:pt idx="6">
                  <c:v>0.34979999999999994</c:v>
                </c:pt>
                <c:pt idx="7">
                  <c:v>0.44714999999999999</c:v>
                </c:pt>
                <c:pt idx="8">
                  <c:v>0.80354999999999999</c:v>
                </c:pt>
                <c:pt idx="9">
                  <c:v>0.8448</c:v>
                </c:pt>
                <c:pt idx="10">
                  <c:v>0.89924999999999999</c:v>
                </c:pt>
                <c:pt idx="11">
                  <c:v>0.87119999999999997</c:v>
                </c:pt>
                <c:pt idx="12">
                  <c:v>0.86294999999999999</c:v>
                </c:pt>
                <c:pt idx="13">
                  <c:v>0.83819999999999995</c:v>
                </c:pt>
                <c:pt idx="14">
                  <c:v>0.84314999999999996</c:v>
                </c:pt>
                <c:pt idx="15">
                  <c:v>0.69794999999999996</c:v>
                </c:pt>
                <c:pt idx="16">
                  <c:v>0.64844999999999997</c:v>
                </c:pt>
                <c:pt idx="17">
                  <c:v>0.68804999999999994</c:v>
                </c:pt>
                <c:pt idx="18">
                  <c:v>0.60389999999999999</c:v>
                </c:pt>
                <c:pt idx="19">
                  <c:v>0.67319999999999991</c:v>
                </c:pt>
                <c:pt idx="20">
                  <c:v>0.70784999999999998</c:v>
                </c:pt>
                <c:pt idx="21">
                  <c:v>0.56924999999999992</c:v>
                </c:pt>
                <c:pt idx="22">
                  <c:v>0.60389999999999999</c:v>
                </c:pt>
                <c:pt idx="23">
                  <c:v>0.7722</c:v>
                </c:pt>
                <c:pt idx="24">
                  <c:v>0.75239999999999996</c:v>
                </c:pt>
                <c:pt idx="25">
                  <c:v>0.52800000000000002</c:v>
                </c:pt>
                <c:pt idx="26">
                  <c:v>0.6863999999999999</c:v>
                </c:pt>
                <c:pt idx="27">
                  <c:v>0.61544999999999994</c:v>
                </c:pt>
                <c:pt idx="28">
                  <c:v>0.56595000000000006</c:v>
                </c:pt>
                <c:pt idx="29">
                  <c:v>0.53954999999999997</c:v>
                </c:pt>
                <c:pt idx="30">
                  <c:v>0.52964999999999995</c:v>
                </c:pt>
                <c:pt idx="31">
                  <c:v>0.47024999999999995</c:v>
                </c:pt>
                <c:pt idx="32">
                  <c:v>0.47849999999999993</c:v>
                </c:pt>
                <c:pt idx="33">
                  <c:v>0.36135</c:v>
                </c:pt>
                <c:pt idx="34">
                  <c:v>0.3135</c:v>
                </c:pt>
                <c:pt idx="35">
                  <c:v>0.31679999999999997</c:v>
                </c:pt>
                <c:pt idx="36">
                  <c:v>0.83160000000000001</c:v>
                </c:pt>
                <c:pt idx="37">
                  <c:v>0.88439999999999996</c:v>
                </c:pt>
                <c:pt idx="38">
                  <c:v>0.78539999999999988</c:v>
                </c:pt>
                <c:pt idx="39">
                  <c:v>0.82499999999999996</c:v>
                </c:pt>
                <c:pt idx="40">
                  <c:v>0.79199999999999993</c:v>
                </c:pt>
                <c:pt idx="41">
                  <c:v>0.73919999999999997</c:v>
                </c:pt>
                <c:pt idx="42">
                  <c:v>0.66659999999999997</c:v>
                </c:pt>
                <c:pt idx="43">
                  <c:v>0.65174999999999994</c:v>
                </c:pt>
                <c:pt idx="44">
                  <c:v>0.52469999999999994</c:v>
                </c:pt>
                <c:pt idx="45">
                  <c:v>0.53129999999999999</c:v>
                </c:pt>
                <c:pt idx="46">
                  <c:v>0.52469999999999994</c:v>
                </c:pt>
                <c:pt idx="47">
                  <c:v>0.63524999999999998</c:v>
                </c:pt>
                <c:pt idx="48">
                  <c:v>0.67814999999999992</c:v>
                </c:pt>
                <c:pt idx="49">
                  <c:v>0.71444999999999992</c:v>
                </c:pt>
                <c:pt idx="50">
                  <c:v>0.75075000000000003</c:v>
                </c:pt>
                <c:pt idx="51">
                  <c:v>0.52800000000000002</c:v>
                </c:pt>
                <c:pt idx="52">
                  <c:v>0.69464999999999999</c:v>
                </c:pt>
                <c:pt idx="53">
                  <c:v>0.52634999999999998</c:v>
                </c:pt>
                <c:pt idx="54">
                  <c:v>0.64019999999999999</c:v>
                </c:pt>
                <c:pt idx="55">
                  <c:v>0.5181</c:v>
                </c:pt>
                <c:pt idx="56">
                  <c:v>0.5956499999999999</c:v>
                </c:pt>
                <c:pt idx="57">
                  <c:v>0.72929999999999995</c:v>
                </c:pt>
                <c:pt idx="58">
                  <c:v>0.69464999999999999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5EB-407C-BF85-F8E2F190E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Bending'!$J$2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accent4">
                  <a:lumMod val="20000"/>
                  <a:lumOff val="80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Bending'!$K$2</c:f>
              <c:strCache>
                <c:ptCount val="1"/>
                <c:pt idx="0">
                  <c:v>Knockdown Factor - KDF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3897159705065066E-2"/>
          <c:y val="3.5814790718949495E-3"/>
          <c:w val="0.89999997811470911"/>
          <c:h val="6.4763575850227628E-2"/>
        </c:manualLayout>
      </c:layout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'Exp. Cylinder Compression (2)'!$M$4:$M$136</c:f>
              <c:numCache>
                <c:formatCode>General</c:formatCode>
                <c:ptCount val="133"/>
                <c:pt idx="1">
                  <c:v>77.169358667721866</c:v>
                </c:pt>
                <c:pt idx="2">
                  <c:v>308.67743467088746</c:v>
                </c:pt>
                <c:pt idx="3">
                  <c:v>343.59557895147594</c:v>
                </c:pt>
                <c:pt idx="4">
                  <c:v>580.67652842799441</c:v>
                </c:pt>
                <c:pt idx="5">
                  <c:v>1350.583937709908</c:v>
                </c:pt>
                <c:pt idx="6">
                  <c:v>1366.4264290964709</c:v>
                </c:pt>
                <c:pt idx="7">
                  <c:v>873.24228214930883</c:v>
                </c:pt>
                <c:pt idx="8">
                  <c:v>885.99017609301586</c:v>
                </c:pt>
                <c:pt idx="9">
                  <c:v>171.86562813236782</c:v>
                </c:pt>
                <c:pt idx="10">
                  <c:v>183.32025747308995</c:v>
                </c:pt>
                <c:pt idx="11">
                  <c:v>180.42195912175805</c:v>
                </c:pt>
                <c:pt idx="12">
                  <c:v>643.12201185570814</c:v>
                </c:pt>
                <c:pt idx="13">
                  <c:v>659.57649452761211</c:v>
                </c:pt>
                <c:pt idx="14">
                  <c:v>1471.6542891589722</c:v>
                </c:pt>
                <c:pt idx="15">
                  <c:v>1471.6542891589722</c:v>
                </c:pt>
                <c:pt idx="16">
                  <c:v>155.37650444431208</c:v>
                </c:pt>
                <c:pt idx="17">
                  <c:v>156.71884382017797</c:v>
                </c:pt>
                <c:pt idx="18">
                  <c:v>164.89412363190303</c:v>
                </c:pt>
                <c:pt idx="19">
                  <c:v>150.06488196776752</c:v>
                </c:pt>
                <c:pt idx="20">
                  <c:v>267.13315682086341</c:v>
                </c:pt>
                <c:pt idx="21">
                  <c:v>267.13315682086341</c:v>
                </c:pt>
                <c:pt idx="22">
                  <c:v>269.42122480517537</c:v>
                </c:pt>
                <c:pt idx="23">
                  <c:v>687.46251252947127</c:v>
                </c:pt>
                <c:pt idx="24">
                  <c:v>637.68337231994167</c:v>
                </c:pt>
                <c:pt idx="25">
                  <c:v>621.5060177772483</c:v>
                </c:pt>
                <c:pt idx="26">
                  <c:v>621.5060177772483</c:v>
                </c:pt>
                <c:pt idx="27">
                  <c:v>1471.6542891589722</c:v>
                </c:pt>
                <c:pt idx="28">
                  <c:v>1386.3594471402432</c:v>
                </c:pt>
                <c:pt idx="29">
                  <c:v>1374.382315805904</c:v>
                </c:pt>
                <c:pt idx="30">
                  <c:v>1374.382315805904</c:v>
                </c:pt>
                <c:pt idx="31">
                  <c:v>2529.0713071797718</c:v>
                </c:pt>
                <c:pt idx="32">
                  <c:v>2572.4880474228326</c:v>
                </c:pt>
                <c:pt idx="33">
                  <c:v>2401.0381114842803</c:v>
                </c:pt>
                <c:pt idx="34">
                  <c:v>3784.6031833216443</c:v>
                </c:pt>
                <c:pt idx="35">
                  <c:v>3884.4126111078012</c:v>
                </c:pt>
                <c:pt idx="36">
                  <c:v>5497.529263223616</c:v>
                </c:pt>
                <c:pt idx="37">
                  <c:v>439.07487971871035</c:v>
                </c:pt>
                <c:pt idx="38">
                  <c:v>439.07487971871035</c:v>
                </c:pt>
                <c:pt idx="39">
                  <c:v>439.07487971871035</c:v>
                </c:pt>
                <c:pt idx="40">
                  <c:v>434.58309462441497</c:v>
                </c:pt>
                <c:pt idx="41">
                  <c:v>85.40165181852943</c:v>
                </c:pt>
                <c:pt idx="42">
                  <c:v>329.79402076649797</c:v>
                </c:pt>
                <c:pt idx="43">
                  <c:v>341.60660727411772</c:v>
                </c:pt>
                <c:pt idx="44">
                  <c:v>345.5903241315263</c:v>
                </c:pt>
                <c:pt idx="45">
                  <c:v>345.5903241315263</c:v>
                </c:pt>
              </c:numCache>
            </c:numRef>
          </c:xVal>
          <c:yVal>
            <c:numRef>
              <c:f>'Exp. Cylinder Compression (2)'!$N$4:$N$136</c:f>
              <c:numCache>
                <c:formatCode>General</c:formatCode>
                <c:ptCount val="133"/>
                <c:pt idx="1">
                  <c:v>0.42771599999999999</c:v>
                </c:pt>
                <c:pt idx="2">
                  <c:v>0.27138580199999995</c:v>
                </c:pt>
                <c:pt idx="3">
                  <c:v>0.29184929999999987</c:v>
                </c:pt>
                <c:pt idx="4">
                  <c:v>0.23985917999999989</c:v>
                </c:pt>
                <c:pt idx="5">
                  <c:v>0.23571871884000001</c:v>
                </c:pt>
                <c:pt idx="6">
                  <c:v>0.24338875135999993</c:v>
                </c:pt>
                <c:pt idx="7">
                  <c:v>0.34413609999999989</c:v>
                </c:pt>
                <c:pt idx="8">
                  <c:v>0.3196530139999999</c:v>
                </c:pt>
                <c:pt idx="9">
                  <c:v>0.50927094399999995</c:v>
                </c:pt>
                <c:pt idx="10">
                  <c:v>0.4312937664</c:v>
                </c:pt>
                <c:pt idx="11">
                  <c:v>0.52387499999999998</c:v>
                </c:pt>
                <c:pt idx="12">
                  <c:v>0.45737555200000007</c:v>
                </c:pt>
                <c:pt idx="13">
                  <c:v>0.43835797819999983</c:v>
                </c:pt>
                <c:pt idx="14">
                  <c:v>0.47803004479999994</c:v>
                </c:pt>
                <c:pt idx="15">
                  <c:v>0.53287276559999996</c:v>
                </c:pt>
                <c:pt idx="16">
                  <c:v>0.61648933120000005</c:v>
                </c:pt>
                <c:pt idx="17">
                  <c:v>0.56545467995999987</c:v>
                </c:pt>
                <c:pt idx="18">
                  <c:v>0.3775583857999999</c:v>
                </c:pt>
                <c:pt idx="19">
                  <c:v>0.56394322559999988</c:v>
                </c:pt>
                <c:pt idx="20">
                  <c:v>0.42306675839999996</c:v>
                </c:pt>
                <c:pt idx="21">
                  <c:v>0.61871454590399988</c:v>
                </c:pt>
                <c:pt idx="22">
                  <c:v>0.43547121499999997</c:v>
                </c:pt>
                <c:pt idx="23">
                  <c:v>0.4599989504</c:v>
                </c:pt>
                <c:pt idx="24">
                  <c:v>0.36746714999999996</c:v>
                </c:pt>
                <c:pt idx="25">
                  <c:v>0.56827368435199987</c:v>
                </c:pt>
                <c:pt idx="26">
                  <c:v>0.50634389759999987</c:v>
                </c:pt>
                <c:pt idx="27">
                  <c:v>0.33816467999999994</c:v>
                </c:pt>
                <c:pt idx="28">
                  <c:v>0.48195655200000015</c:v>
                </c:pt>
                <c:pt idx="29">
                  <c:v>0.53619439999999985</c:v>
                </c:pt>
                <c:pt idx="30">
                  <c:v>0.41151967999999983</c:v>
                </c:pt>
                <c:pt idx="31">
                  <c:v>0.49791821040000001</c:v>
                </c:pt>
                <c:pt idx="32">
                  <c:v>0.44512243200000001</c:v>
                </c:pt>
                <c:pt idx="33">
                  <c:v>0.46633806719999993</c:v>
                </c:pt>
                <c:pt idx="34">
                  <c:v>0.41633958719999981</c:v>
                </c:pt>
                <c:pt idx="35">
                  <c:v>0.48944316159999995</c:v>
                </c:pt>
                <c:pt idx="36">
                  <c:v>0.51134197999999986</c:v>
                </c:pt>
                <c:pt idx="37">
                  <c:v>0.55232072999999982</c:v>
                </c:pt>
                <c:pt idx="38">
                  <c:v>0.50567622299999992</c:v>
                </c:pt>
                <c:pt idx="39">
                  <c:v>0.44147024999999984</c:v>
                </c:pt>
                <c:pt idx="40">
                  <c:v>0.42526421839999989</c:v>
                </c:pt>
                <c:pt idx="41">
                  <c:v>0.53759447203199984</c:v>
                </c:pt>
                <c:pt idx="42">
                  <c:v>0.47839674999999982</c:v>
                </c:pt>
                <c:pt idx="43">
                  <c:v>0.4475704191999999</c:v>
                </c:pt>
                <c:pt idx="44">
                  <c:v>0.50817047680000005</c:v>
                </c:pt>
                <c:pt idx="45">
                  <c:v>0.54756302660000011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18F-4411-A84D-B7DE0570AE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2"/>
          <c:order val="0"/>
          <c:tx>
            <c:strRef>
              <c:f>'Exp. Cone Bending'!$AG$3</c:f>
              <c:strCache>
                <c:ptCount val="1"/>
                <c:pt idx="0">
                  <c:v>w/t = 0.5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Bending'!$AG$5:$AG$15</c:f>
              <c:numCache>
                <c:formatCode>General</c:formatCode>
                <c:ptCount val="11"/>
                <c:pt idx="0">
                  <c:v>0.65700000000000003</c:v>
                </c:pt>
                <c:pt idx="1">
                  <c:v>0.55300000000000005</c:v>
                </c:pt>
                <c:pt idx="2">
                  <c:v>0.53300000000000003</c:v>
                </c:pt>
                <c:pt idx="3">
                  <c:v>0.53700000000000003</c:v>
                </c:pt>
                <c:pt idx="4">
                  <c:v>0.495</c:v>
                </c:pt>
                <c:pt idx="5">
                  <c:v>0.45900000000000002</c:v>
                </c:pt>
                <c:pt idx="6">
                  <c:v>0.41599999999999998</c:v>
                </c:pt>
                <c:pt idx="7">
                  <c:v>0.39400000000000002</c:v>
                </c:pt>
                <c:pt idx="8">
                  <c:v>0.37</c:v>
                </c:pt>
                <c:pt idx="9">
                  <c:v>0.33800000000000002</c:v>
                </c:pt>
                <c:pt idx="10">
                  <c:v>0.30199999999999999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48D-4B84-9EA0-177C24AD210B}"/>
            </c:ext>
          </c:extLst>
        </c:ser>
        <c:ser>
          <c:idx val="3"/>
          <c:order val="1"/>
          <c:tx>
            <c:strRef>
              <c:f>'Exp. Cone Bending'!$AH$3</c:f>
              <c:strCache>
                <c:ptCount val="1"/>
                <c:pt idx="0">
                  <c:v>w/t = 1</c:v>
                </c:pt>
              </c:strCache>
            </c:strRef>
          </c:tx>
          <c:spPr>
            <a:ln w="19050"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Bending'!$AH$5:$AH$15</c:f>
              <c:numCache>
                <c:formatCode>General</c:formatCode>
                <c:ptCount val="11"/>
                <c:pt idx="0">
                  <c:v>0.62</c:v>
                </c:pt>
                <c:pt idx="1">
                  <c:v>0.47699999999999998</c:v>
                </c:pt>
                <c:pt idx="2">
                  <c:v>0.439</c:v>
                </c:pt>
                <c:pt idx="3">
                  <c:v>0.45700000000000002</c:v>
                </c:pt>
                <c:pt idx="4">
                  <c:v>0.45900000000000002</c:v>
                </c:pt>
                <c:pt idx="5">
                  <c:v>0.44400000000000001</c:v>
                </c:pt>
                <c:pt idx="6">
                  <c:v>0.40799999999999997</c:v>
                </c:pt>
                <c:pt idx="7">
                  <c:v>0.38700000000000001</c:v>
                </c:pt>
                <c:pt idx="8">
                  <c:v>0.36499999999999999</c:v>
                </c:pt>
                <c:pt idx="9">
                  <c:v>0.33200000000000002</c:v>
                </c:pt>
                <c:pt idx="10">
                  <c:v>0.29899999999999999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48D-4B84-9EA0-177C24AD210B}"/>
            </c:ext>
          </c:extLst>
        </c:ser>
        <c:ser>
          <c:idx val="4"/>
          <c:order val="2"/>
          <c:tx>
            <c:strRef>
              <c:f>'Exp. Cone Bending'!$AI$3</c:f>
              <c:strCache>
                <c:ptCount val="1"/>
                <c:pt idx="0">
                  <c:v>w/t = 2</c:v>
                </c:pt>
              </c:strCache>
            </c:strRef>
          </c:tx>
          <c:spPr>
            <a:ln w="19050">
              <a:solidFill>
                <a:srgbClr val="00B0F0"/>
              </a:solidFill>
            </a:ln>
          </c:spPr>
          <c:marker>
            <c:symbol val="none"/>
          </c:marker>
          <c:xVal>
            <c:numRef>
              <c:f>'Exp. Cone Bending'!$AE$5:$AE$15</c:f>
              <c:numCache>
                <c:formatCode>General</c:formatCode>
                <c:ptCount val="11"/>
                <c:pt idx="0">
                  <c:v>50</c:v>
                </c:pt>
                <c:pt idx="1">
                  <c:v>100</c:v>
                </c:pt>
                <c:pt idx="2">
                  <c:v>200</c:v>
                </c:pt>
                <c:pt idx="3">
                  <c:v>400</c:v>
                </c:pt>
                <c:pt idx="4">
                  <c:v>700</c:v>
                </c:pt>
                <c:pt idx="5">
                  <c:v>1000</c:v>
                </c:pt>
                <c:pt idx="6">
                  <c:v>1500</c:v>
                </c:pt>
                <c:pt idx="7">
                  <c:v>2000</c:v>
                </c:pt>
                <c:pt idx="8">
                  <c:v>3000</c:v>
                </c:pt>
                <c:pt idx="9">
                  <c:v>5000</c:v>
                </c:pt>
                <c:pt idx="10">
                  <c:v>10000</c:v>
                </c:pt>
              </c:numCache>
            </c:numRef>
          </c:xVal>
          <c:yVal>
            <c:numRef>
              <c:f>'Exp. Cone Bending'!$AI$5:$AI$15</c:f>
              <c:numCache>
                <c:formatCode>General</c:formatCode>
                <c:ptCount val="11"/>
                <c:pt idx="0">
                  <c:v>0.56100000000000005</c:v>
                </c:pt>
                <c:pt idx="1">
                  <c:v>0.41199999999999998</c:v>
                </c:pt>
                <c:pt idx="2">
                  <c:v>0.36299999999999999</c:v>
                </c:pt>
                <c:pt idx="3">
                  <c:v>0.35299999999999998</c:v>
                </c:pt>
                <c:pt idx="4">
                  <c:v>0.35699999999999998</c:v>
                </c:pt>
                <c:pt idx="5">
                  <c:v>0.36599999999999999</c:v>
                </c:pt>
                <c:pt idx="6">
                  <c:v>0.374</c:v>
                </c:pt>
                <c:pt idx="7">
                  <c:v>0.35099999999999998</c:v>
                </c:pt>
                <c:pt idx="8">
                  <c:v>0.33700000000000002</c:v>
                </c:pt>
                <c:pt idx="9">
                  <c:v>0.316</c:v>
                </c:pt>
                <c:pt idx="10">
                  <c:v>0.28799999999999998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48D-4B84-9EA0-177C24AD210B}"/>
            </c:ext>
          </c:extLst>
        </c:ser>
        <c:ser>
          <c:idx val="0"/>
          <c:order val="3"/>
          <c:tx>
            <c:strRef>
              <c:f>'Exp. Cylinder Compression (2)'!$J$1</c:f>
              <c:strCache>
                <c:ptCount val="1"/>
                <c:pt idx="0">
                  <c:v>Lundquist, 1933 (47)</c:v>
                </c:pt>
              </c:strCache>
            </c:strRef>
          </c:tx>
          <c:spPr>
            <a:ln>
              <a:noFill/>
            </a:ln>
          </c:spPr>
          <c:marker>
            <c:symbol val="circle"/>
            <c:size val="5"/>
            <c:spPr>
              <a:solidFill>
                <a:schemeClr val="bg1"/>
              </a:solidFill>
            </c:spPr>
          </c:marker>
          <c:xVal>
            <c:numRef>
              <c:f>'Exp. Cylinder Compression (2)'!$J$5:$J$630</c:f>
              <c:numCache>
                <c:formatCode>General</c:formatCode>
                <c:ptCount val="626"/>
                <c:pt idx="0">
                  <c:v>317.66175407184289</c:v>
                </c:pt>
                <c:pt idx="1">
                  <c:v>317.66175407184289</c:v>
                </c:pt>
                <c:pt idx="2">
                  <c:v>317.66175407184289</c:v>
                </c:pt>
                <c:pt idx="3">
                  <c:v>345.32599091293434</c:v>
                </c:pt>
                <c:pt idx="4">
                  <c:v>438.81203265179505</c:v>
                </c:pt>
                <c:pt idx="5">
                  <c:v>438.81203265179505</c:v>
                </c:pt>
                <c:pt idx="6">
                  <c:v>438.81203265179494</c:v>
                </c:pt>
                <c:pt idx="7">
                  <c:v>434.0423366447103</c:v>
                </c:pt>
                <c:pt idx="8">
                  <c:v>596.21200088559101</c:v>
                </c:pt>
                <c:pt idx="9">
                  <c:v>596.21200088559101</c:v>
                </c:pt>
                <c:pt idx="10">
                  <c:v>596.21200088559112</c:v>
                </c:pt>
                <c:pt idx="11">
                  <c:v>681.11258981169919</c:v>
                </c:pt>
                <c:pt idx="12">
                  <c:v>639.13926494935356</c:v>
                </c:pt>
                <c:pt idx="13">
                  <c:v>722.13197547262791</c:v>
                </c:pt>
                <c:pt idx="14">
                  <c:v>867.13073408800369</c:v>
                </c:pt>
                <c:pt idx="15">
                  <c:v>877.62406530358999</c:v>
                </c:pt>
                <c:pt idx="16">
                  <c:v>1211.502785799521</c:v>
                </c:pt>
                <c:pt idx="17">
                  <c:v>1349.8239700049783</c:v>
                </c:pt>
                <c:pt idx="18">
                  <c:v>1532.5033270763233</c:v>
                </c:pt>
                <c:pt idx="19">
                  <c:v>1341.4770019925797</c:v>
                </c:pt>
                <c:pt idx="20">
                  <c:v>1341.47700199258</c:v>
                </c:pt>
                <c:pt idx="21">
                  <c:v>1341.4770019925797</c:v>
                </c:pt>
                <c:pt idx="22">
                  <c:v>1438.0633461360455</c:v>
                </c:pt>
                <c:pt idx="23">
                  <c:v>1438.0633461360455</c:v>
                </c:pt>
                <c:pt idx="24">
                  <c:v>2384.8480035423645</c:v>
                </c:pt>
                <c:pt idx="25">
                  <c:v>2384.848003542364</c:v>
                </c:pt>
                <c:pt idx="26">
                  <c:v>2384.848003542364</c:v>
                </c:pt>
                <c:pt idx="27">
                  <c:v>4256.9536863231206</c:v>
                </c:pt>
                <c:pt idx="28">
                  <c:v>3726.3250055349436</c:v>
                </c:pt>
                <c:pt idx="29">
                  <c:v>5365.9080079703199</c:v>
                </c:pt>
                <c:pt idx="30">
                  <c:v>5365.9080079703199</c:v>
                </c:pt>
                <c:pt idx="31">
                  <c:v>5365.908007970319</c:v>
                </c:pt>
                <c:pt idx="32">
                  <c:v>79.415438517960737</c:v>
                </c:pt>
                <c:pt idx="33">
                  <c:v>149.05300022139778</c:v>
                </c:pt>
                <c:pt idx="34">
                  <c:v>149.05300022139778</c:v>
                </c:pt>
                <c:pt idx="35">
                  <c:v>149.05300022139778</c:v>
                </c:pt>
                <c:pt idx="36">
                  <c:v>149.05300022139778</c:v>
                </c:pt>
                <c:pt idx="37">
                  <c:v>159.78481623733839</c:v>
                </c:pt>
                <c:pt idx="38">
                  <c:v>180.53299386815695</c:v>
                </c:pt>
                <c:pt idx="39">
                  <c:v>180.53299386815695</c:v>
                </c:pt>
                <c:pt idx="40">
                  <c:v>302.87569644988025</c:v>
                </c:pt>
                <c:pt idx="41">
                  <c:v>337.45599250124451</c:v>
                </c:pt>
                <c:pt idx="42">
                  <c:v>75.718924112470063</c:v>
                </c:pt>
                <c:pt idx="43">
                  <c:v>220.55074336759787</c:v>
                </c:pt>
                <c:pt idx="44">
                  <c:v>392.00939058227607</c:v>
                </c:pt>
                <c:pt idx="45">
                  <c:v>625.78411612951629</c:v>
                </c:pt>
                <c:pt idx="46">
                  <c:v>988.98597373780274</c:v>
                </c:pt>
              </c:numCache>
            </c:numRef>
          </c:xVal>
          <c:yVal>
            <c:numRef>
              <c:f>'Exp. Cylinder Compression (2)'!$K$5:$K$630</c:f>
              <c:numCache>
                <c:formatCode>General</c:formatCode>
                <c:ptCount val="626"/>
                <c:pt idx="0">
                  <c:v>0.58139534883720934</c:v>
                </c:pt>
                <c:pt idx="1">
                  <c:v>0.57803468208092479</c:v>
                </c:pt>
                <c:pt idx="2">
                  <c:v>0.57803468208092479</c:v>
                </c:pt>
                <c:pt idx="3">
                  <c:v>0.53254437869822491</c:v>
                </c:pt>
                <c:pt idx="4">
                  <c:v>0.51282051282051277</c:v>
                </c:pt>
                <c:pt idx="5">
                  <c:v>0.51282051282051277</c:v>
                </c:pt>
                <c:pt idx="6">
                  <c:v>0.51282051282051277</c:v>
                </c:pt>
                <c:pt idx="7">
                  <c:v>0.51282051282051277</c:v>
                </c:pt>
                <c:pt idx="8">
                  <c:v>0.55319148936170215</c:v>
                </c:pt>
                <c:pt idx="9">
                  <c:v>0.51063829787234039</c:v>
                </c:pt>
                <c:pt idx="10">
                  <c:v>0.47413793103448276</c:v>
                </c:pt>
                <c:pt idx="11">
                  <c:v>0.4098360655737705</c:v>
                </c:pt>
                <c:pt idx="12">
                  <c:v>0.46610169491525422</c:v>
                </c:pt>
                <c:pt idx="13">
                  <c:v>0.46025104602510464</c:v>
                </c:pt>
                <c:pt idx="14">
                  <c:v>0.47272727272727272</c:v>
                </c:pt>
                <c:pt idx="15">
                  <c:v>0.39711191335740076</c:v>
                </c:pt>
                <c:pt idx="16">
                  <c:v>0.43859649122807015</c:v>
                </c:pt>
                <c:pt idx="17">
                  <c:v>0.34883720930232559</c:v>
                </c:pt>
                <c:pt idx="18">
                  <c:v>0.33613445378151258</c:v>
                </c:pt>
                <c:pt idx="19">
                  <c:v>0.4329004329004329</c:v>
                </c:pt>
                <c:pt idx="20">
                  <c:v>0.47826086956521741</c:v>
                </c:pt>
                <c:pt idx="21">
                  <c:v>0.52173913043478259</c:v>
                </c:pt>
                <c:pt idx="22">
                  <c:v>0.42016806722689076</c:v>
                </c:pt>
                <c:pt idx="23">
                  <c:v>0.42016806722689076</c:v>
                </c:pt>
                <c:pt idx="24">
                  <c:v>0.34188034188034189</c:v>
                </c:pt>
                <c:pt idx="25">
                  <c:v>0.38135593220338981</c:v>
                </c:pt>
                <c:pt idx="26">
                  <c:v>0.43859649122807015</c:v>
                </c:pt>
                <c:pt idx="27">
                  <c:v>0.30172413793103448</c:v>
                </c:pt>
                <c:pt idx="28">
                  <c:v>0.4366812227074236</c:v>
                </c:pt>
                <c:pt idx="29">
                  <c:v>0.34782608695652173</c:v>
                </c:pt>
                <c:pt idx="30">
                  <c:v>0.39130434782608697</c:v>
                </c:pt>
                <c:pt idx="31">
                  <c:v>0.43478260869565216</c:v>
                </c:pt>
                <c:pt idx="32">
                  <c:v>0.69767441860465118</c:v>
                </c:pt>
                <c:pt idx="33">
                  <c:v>0.71129707112970719</c:v>
                </c:pt>
                <c:pt idx="34">
                  <c:v>0.64655172413793105</c:v>
                </c:pt>
                <c:pt idx="35">
                  <c:v>0.60085836909871237</c:v>
                </c:pt>
                <c:pt idx="36">
                  <c:v>0.57017543859649122</c:v>
                </c:pt>
                <c:pt idx="37">
                  <c:v>0.49180327868852464</c:v>
                </c:pt>
                <c:pt idx="38">
                  <c:v>0.47619047619047622</c:v>
                </c:pt>
                <c:pt idx="39">
                  <c:v>0.48</c:v>
                </c:pt>
                <c:pt idx="40">
                  <c:v>0.4281345565749235</c:v>
                </c:pt>
                <c:pt idx="41">
                  <c:v>0.37681159420289856</c:v>
                </c:pt>
                <c:pt idx="42">
                  <c:v>0.48929663608562685</c:v>
                </c:pt>
                <c:pt idx="43">
                  <c:v>0.59113300492610832</c:v>
                </c:pt>
                <c:pt idx="44">
                  <c:v>0.54421768707482998</c:v>
                </c:pt>
                <c:pt idx="45">
                  <c:v>0.68965517241379315</c:v>
                </c:pt>
                <c:pt idx="46">
                  <c:v>0.73684210526315785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48D-4B84-9EA0-177C24AD21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5354143"/>
        <c:axId val="115358463"/>
      </c:scatterChart>
      <c:valAx>
        <c:axId val="115354143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Bending'!$J$2</c:f>
              <c:strCache>
                <c:ptCount val="1"/>
                <c:pt idx="0">
                  <c:v>Batdorf Parameter Z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8463"/>
        <c:crosses val="autoZero"/>
        <c:crossBetween val="midCat"/>
      </c:valAx>
      <c:valAx>
        <c:axId val="11535846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accent4">
                  <a:lumMod val="20000"/>
                  <a:lumOff val="80000"/>
                </a:schemeClr>
              </a:solidFill>
              <a:round/>
            </a:ln>
            <a:effectLst/>
          </c:spPr>
        </c:majorGridlines>
        <c:title>
          <c:tx>
            <c:strRef>
              <c:f>'Exp. Cone Bending'!$K$2</c:f>
              <c:strCache>
                <c:ptCount val="1"/>
                <c:pt idx="0">
                  <c:v>Knockdown Factor - KDF</c:v>
                </c:pt>
              </c:strCache>
            </c:strRef>
          </c:tx>
          <c:overlay val="0"/>
          <c:txPr>
            <a:bodyPr/>
            <a:lstStyle/>
            <a:p>
              <a:pPr>
                <a:defRPr sz="1400" b="0"/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5354143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1.3897159705065066E-2"/>
          <c:y val="3.5814790718949495E-3"/>
          <c:w val="0.85310921044654964"/>
          <c:h val="6.4763575850227628E-2"/>
        </c:manualLayout>
      </c:layout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_xlchart.v1.10</cx:f>
      </cx:strDim>
      <cx:numDim type="val">
        <cx:f>_xlchart.v1.11</cx:f>
      </cx:numDim>
    </cx:data>
    <cx:data id="1">
      <cx:strDim type="cat">
        <cx:f>_xlchart.v1.12</cx:f>
      </cx:strDim>
      <cx:numDim type="val">
        <cx:f>_xlchart.v1.13</cx:f>
      </cx:numDim>
    </cx:data>
    <cx:data id="2">
      <cx:strDim type="cat">
        <cx:f>_xlchart.v1.14</cx:f>
      </cx:strDim>
      <cx:numDim type="val">
        <cx:f>_xlchart.v1.15</cx:f>
      </cx:numDim>
    </cx:data>
    <cx:data id="3">
      <cx:strDim type="cat">
        <cx:f>_xlchart.v1.8</cx:f>
      </cx:strDim>
      <cx:numDim type="val">
        <cx:f>_xlchart.v1.9</cx:f>
      </cx:numDim>
    </cx:data>
    <cx:data id="4">
      <cx:strDim type="cat">
        <cx:f>_xlchart.v1.0</cx:f>
      </cx:strDim>
      <cx:numDim type="val">
        <cx:f>_xlchart.v1.7</cx:f>
      </cx:numDim>
    </cx:data>
    <cx:data id="5">
      <cx:strDim type="cat">
        <cx:f>_xlchart.v1.16</cx:f>
      </cx:strDim>
      <cx:numDim type="val">
        <cx:f>_xlchart.v1.17</cx:f>
      </cx:numDim>
    </cx:data>
    <cx:data id="6">
      <cx:strDim type="cat">
        <cx:f>_xlchart.v1.18</cx:f>
      </cx:strDim>
      <cx:numDim type="val">
        <cx:f>_xlchart.v1.19</cx:f>
      </cx:numDim>
    </cx:data>
    <cx:data id="7">
      <cx:strDim type="cat">
        <cx:f>_xlchart.v1.20</cx:f>
      </cx:strDim>
      <cx:numDim type="val">
        <cx:f>_xlchart.v1.21</cx:f>
      </cx:numDim>
    </cx:data>
    <cx:data id="8">
      <cx:strDim type="cat">
        <cx:f>_xlchart.v1.1</cx:f>
      </cx:strDim>
      <cx:numDim type="val">
        <cx:f>_xlchart.v1.2</cx:f>
      </cx:numDim>
    </cx:data>
    <cx:data id="9">
      <cx:strDim type="cat">
        <cx:f>_xlchart.v1.3</cx:f>
      </cx:strDim>
      <cx:numDim type="val">
        <cx:f>_xlchart.v1.4</cx:f>
      </cx:numDim>
    </cx:data>
    <cx:data id="10">
      <cx:strDim type="cat">
        <cx:f>_xlchart.v1.5</cx:f>
      </cx:strDim>
      <cx:numDim type="val">
        <cx:f>_xlchart.v1.6</cx:f>
      </cx:numDim>
    </cx:data>
  </cx:chartData>
  <cx:chart>
    <cx:title pos="t" align="ctr" overlay="0">
      <cx:tx>
        <cx:txData>
          <cx:v>Diagrammtitel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de-DE" sz="1400" b="0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Aptos Narrow" panose="02110004020202020204"/>
            </a:rPr>
            <a:t>Diagrammtitel</a:t>
          </a:r>
        </a:p>
      </cx:txPr>
    </cx:title>
    <cx:plotArea>
      <cx:plotAreaRegion>
        <cx:series layoutId="boxWhisker" uniqueId="{7851BBD6-5A83-4D5F-BC01-C8D1EEADA22A}">
          <cx:dataId val="0"/>
          <cx:layoutPr>
            <cx:statistics quartileMethod="exclusive"/>
          </cx:layoutPr>
        </cx:series>
        <cx:series layoutId="boxWhisker" uniqueId="{367F571C-AA0E-42DB-BE34-3937C5BBB458}">
          <cx:dataId val="1"/>
          <cx:layoutPr>
            <cx:statistics quartileMethod="exclusive"/>
          </cx:layoutPr>
        </cx:series>
        <cx:series layoutId="boxWhisker" uniqueId="{9ED2317E-E378-4518-8827-1D27900D1508}">
          <cx:dataId val="2"/>
          <cx:layoutPr>
            <cx:statistics quartileMethod="exclusive"/>
          </cx:layoutPr>
        </cx:series>
        <cx:series layoutId="boxWhisker" uniqueId="{C7343CF9-5037-41A5-A0BD-64CE9F509C46}">
          <cx:dataId val="3"/>
          <cx:layoutPr>
            <cx:statistics quartileMethod="exclusive"/>
          </cx:layoutPr>
        </cx:series>
        <cx:series layoutId="boxWhisker" uniqueId="{70A829D3-D7BC-479C-9096-B1233FCC359E}">
          <cx:dataId val="4"/>
          <cx:layoutPr>
            <cx:statistics quartileMethod="exclusive"/>
          </cx:layoutPr>
        </cx:series>
        <cx:series layoutId="boxWhisker" uniqueId="{A1286ECB-9F80-4E0D-8F18-6AAFB31A55D1}">
          <cx:dataId val="5"/>
          <cx:layoutPr>
            <cx:statistics quartileMethod="exclusive"/>
          </cx:layoutPr>
        </cx:series>
        <cx:series layoutId="boxWhisker" uniqueId="{EEAAA9FC-14BA-4F7C-A275-C22C1DC015BC}">
          <cx:dataId val="6"/>
          <cx:layoutPr>
            <cx:statistics quartileMethod="exclusive"/>
          </cx:layoutPr>
        </cx:series>
        <cx:series layoutId="boxWhisker" uniqueId="{3B440CEA-9907-41C2-A3F7-5E57B8420A4E}">
          <cx:dataId val="7"/>
          <cx:layoutPr>
            <cx:statistics quartileMethod="exclusive"/>
          </cx:layoutPr>
        </cx:series>
        <cx:series layoutId="boxWhisker" uniqueId="{A99B26A4-70C8-4641-9D87-AC81F8027D67}">
          <cx:dataId val="8"/>
          <cx:layoutPr>
            <cx:statistics quartileMethod="exclusive"/>
          </cx:layoutPr>
        </cx:series>
        <cx:series layoutId="boxWhisker" uniqueId="{447F9090-531E-4308-B1DB-B262883435B1}">
          <cx:dataId val="9"/>
          <cx:layoutPr>
            <cx:statistics quartileMethod="exclusive"/>
          </cx:layoutPr>
        </cx:series>
        <cx:series layoutId="boxWhisker" uniqueId="{FD4613B9-9A2D-47F5-B790-D778204EB9D4}">
          <cx:dataId val="10"/>
          <cx:layoutPr>
            <cx:statistics quartileMethod="exclusive"/>
          </cx:layoutPr>
        </cx:series>
      </cx:plotAreaRegion>
      <cx:axis id="0">
        <cx:catScaling/>
        <cx:tickLabels/>
      </cx:axis>
      <cx:axis id="1">
        <cx:valScaling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acrossLinear" id="2">
  <a:schemeClr val="accent1"/>
  <a:schemeClr val="accent2"/>
  <a:schemeClr val="accent3"/>
  <a:schemeClr val="accent4"/>
  <a:schemeClr val="accent5"/>
  <a:schemeClr val="accent6"/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102">
  <cs:axisTitle>
    <cs:lnRef idx="0"/>
    <cs:fillRef idx="0"/>
    <cs:effectRef idx="0"/>
    <cs:fontRef idx="minor">
      <a:schemeClr val="tx1"/>
    </cs:fontRef>
    <cs:defRPr sz="1000" b="1" kern="1200"/>
  </cs:axisTitle>
  <cs:categoryAxis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categoryAxis>
  <cs:chartArea mods="allowNoFillOverride allowNoLineOverride">
    <cs:lnRef idx="1">
      <a:schemeClr val="tx1">
        <a:tint val="75000"/>
      </a:schemeClr>
    </cs:lnRef>
    <cs:fillRef idx="1">
      <a:schemeClr val="bg1"/>
    </cs:fillRef>
    <cs:effectRef idx="0"/>
    <cs:fontRef idx="minor">
      <a:schemeClr val="tx1"/>
    </cs:fontRef>
    <cs:spPr>
      <a:ln>
        <a:round/>
      </a:ln>
    </cs:spPr>
    <cs:defRPr sz="1000" kern="1200"/>
  </cs:chartArea>
  <cs:dataLabel>
    <cs:lnRef idx="0"/>
    <cs:fillRef idx="0"/>
    <cs:effectRef idx="0"/>
    <cs:fontRef idx="minor">
      <a:schemeClr val="tx1"/>
    </cs:fontRef>
    <cs:defRPr sz="1000" kern="1200"/>
  </cs:dataLabel>
  <cs:dataLabelCallout>
    <cs:lnRef idx="0"/>
    <cs:fillRef idx="0"/>
    <cs:effectRef idx="0"/>
    <cs:fontRef idx="minor">
      <a:schemeClr val="dk1"/>
    </cs:fontRef>
    <cs:spPr>
      <a:solidFill>
        <a:schemeClr val="lt1"/>
      </a:solidFill>
      <a:ln>
        <a:solidFill>
          <a:schemeClr val="dk1">
            <a:lumMod val="65000"/>
            <a:lumOff val="35000"/>
          </a:schemeClr>
        </a:solidFill>
      </a:ln>
    </cs:spPr>
    <cs:defRPr sz="1000" kern="1200"/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1">
      <cs:styleClr val="auto"/>
    </cs:lnRef>
    <cs:lineWidthScale>3</cs:lineWidthScale>
    <cs:fillRef idx="0"/>
    <cs:effectRef idx="0"/>
    <cs:fontRef idx="minor">
      <a:schemeClr val="tx1"/>
    </cs:fontRef>
    <cs:spPr>
      <a:ln cap="rnd">
        <a:round/>
      </a:ln>
    </cs:spPr>
  </cs:dataPointLine>
  <cs:dataPointMarker>
    <cs:lnRef idx="1">
      <cs:styleClr val="auto"/>
    </cs:lnRef>
    <cs:fillRef idx="1">
      <cs:styleClr val="auto"/>
    </cs:fillRef>
    <cs:effectRef idx="0"/>
    <cs:fontRef idx="minor">
      <a:schemeClr val="tx1"/>
    </cs:fontRef>
    <cs:spPr>
      <a:ln>
        <a:round/>
      </a:ln>
    </cs:spPr>
  </cs:dataPointMarker>
  <cs:dataPointMarkerLayout/>
  <cs:dataPointWireframe>
    <cs:lnRef idx="1">
      <cs:styleClr val="auto"/>
    </cs:lnRef>
    <cs:fillRef idx="0"/>
    <cs:effectRef idx="0"/>
    <cs:fontRef idx="minor">
      <a:schemeClr val="tx1"/>
    </cs:fontRef>
    <cs:spPr>
      <a:ln>
        <a:round/>
      </a:ln>
    </cs:spPr>
  </cs:dataPointWireframe>
  <cs:dataTable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dataTable>
  <cs:downBar>
    <cs:lnRef idx="1">
      <a:schemeClr val="tx1"/>
    </cs:lnRef>
    <cs:fillRef idx="1">
      <a:schemeClr val="dk1">
        <a:tint val="95000"/>
      </a:schemeClr>
    </cs:fillRef>
    <cs:effectRef idx="0"/>
    <cs:fontRef idx="minor">
      <a:schemeClr val="tx1"/>
    </cs:fontRef>
    <cs:spPr>
      <a:ln>
        <a:round/>
      </a:ln>
    </cs:spPr>
  </cs:downBar>
  <cs:drop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dropLine>
  <cs:errorBar>
    <cs:lnRef idx="1">
      <a:schemeClr val="tx1"/>
    </cs:lnRef>
    <cs:fillRef idx="1">
      <a:schemeClr val="tx1"/>
    </cs:fillRef>
    <cs:effectRef idx="0"/>
    <cs:fontRef idx="minor">
      <a:schemeClr val="tx1"/>
    </cs:fontRef>
    <cs:spPr>
      <a:ln>
        <a:round/>
      </a:ln>
    </cs:spPr>
  </cs:errorBar>
  <cs:floor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</cs:floor>
  <cs:gridlineMajor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</cs:gridlineMajor>
  <cs:gridlineMinor>
    <cs:lnRef idx="1">
      <a:schemeClr val="tx1">
        <a:tint val="50000"/>
      </a:schemeClr>
    </cs:lnRef>
    <cs:fillRef idx="0"/>
    <cs:effectRef idx="0"/>
    <cs:fontRef idx="minor">
      <a:schemeClr val="tx1"/>
    </cs:fontRef>
    <cs:spPr>
      <a:ln>
        <a:round/>
      </a:ln>
    </cs:spPr>
  </cs:gridlineMinor>
  <cs:hiLo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hiLoLine>
  <cs:leader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leaderLine>
  <cs:legend>
    <cs:lnRef idx="0"/>
    <cs:fillRef idx="0"/>
    <cs:effectRef idx="0"/>
    <cs:fontRef idx="minor">
      <a:schemeClr val="tx1"/>
    </cs:fontRef>
    <cs:defRPr sz="1000" kern="1200"/>
  </cs:legend>
  <cs:plotArea mods="allowNoFillOverride allowNoLineOverride">
    <cs:lnRef idx="0"/>
    <cs:fillRef idx="1">
      <a:schemeClr val="bg1"/>
    </cs:fillRef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seriesAxis>
  <cs:series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seriesLine>
  <cs:title>
    <cs:lnRef idx="0"/>
    <cs:fillRef idx="0"/>
    <cs:effectRef idx="0"/>
    <cs:fontRef idx="minor">
      <a:schemeClr val="tx1"/>
    </cs:fontRef>
    <cs:defRPr sz="1800" b="1" kern="1200"/>
  </cs:title>
  <cs:trendline>
    <cs:lnRef idx="1">
      <a:schemeClr val="tx1"/>
    </cs:lnRef>
    <cs:fillRef idx="0"/>
    <cs:effectRef idx="0"/>
    <cs:fontRef idx="minor">
      <a:schemeClr val="tx1"/>
    </cs:fontRef>
    <cs:spPr>
      <a:ln cap="rnd">
        <a:round/>
      </a:ln>
    </cs:spPr>
  </cs:trendline>
  <cs:trendlineLabel>
    <cs:lnRef idx="0"/>
    <cs:fillRef idx="0"/>
    <cs:effectRef idx="0"/>
    <cs:fontRef idx="minor">
      <a:schemeClr val="tx1"/>
    </cs:fontRef>
    <cs:defRPr sz="1000" kern="1200"/>
  </cs:trendlineLabel>
  <cs:upBar>
    <cs:lnRef idx="1">
      <a:schemeClr val="tx1"/>
    </cs:lnRef>
    <cs:fillRef idx="1">
      <a:schemeClr val="dk1">
        <a:tint val="5000"/>
      </a:schemeClr>
    </cs:fillRef>
    <cs:effectRef idx="0"/>
    <cs:fontRef idx="minor">
      <a:schemeClr val="tx1"/>
    </cs:fontRef>
    <cs:spPr>
      <a:ln>
        <a:round/>
      </a:ln>
    </cs:spPr>
  </cs:upBar>
  <cs:valueAxis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1.xml"/><Relationship Id="rId1" Type="http://schemas.openxmlformats.org/officeDocument/2006/relationships/image" Target="../media/image17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3.xml"/><Relationship Id="rId1" Type="http://schemas.openxmlformats.org/officeDocument/2006/relationships/chart" Target="../charts/chart22.xml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6.xml"/><Relationship Id="rId2" Type="http://schemas.openxmlformats.org/officeDocument/2006/relationships/chart" Target="../charts/chart25.xml"/><Relationship Id="rId1" Type="http://schemas.openxmlformats.org/officeDocument/2006/relationships/chart" Target="../charts/chart24.xml"/><Relationship Id="rId4" Type="http://schemas.openxmlformats.org/officeDocument/2006/relationships/chart" Target="../charts/chart27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0.xml"/><Relationship Id="rId2" Type="http://schemas.openxmlformats.org/officeDocument/2006/relationships/chart" Target="../charts/chart29.xml"/><Relationship Id="rId1" Type="http://schemas.openxmlformats.org/officeDocument/2006/relationships/chart" Target="../charts/chart28.xml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2.xml"/><Relationship Id="rId1" Type="http://schemas.openxmlformats.org/officeDocument/2006/relationships/chart" Target="../charts/chart31.xml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4.xml"/><Relationship Id="rId1" Type="http://schemas.openxmlformats.org/officeDocument/2006/relationships/chart" Target="../charts/chart33.xml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6.xml"/><Relationship Id="rId2" Type="http://schemas.microsoft.com/office/2014/relationships/chartEx" Target="../charts/chartEx1.xml"/><Relationship Id="rId1" Type="http://schemas.openxmlformats.org/officeDocument/2006/relationships/chart" Target="../charts/chart35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9.xml"/><Relationship Id="rId2" Type="http://schemas.openxmlformats.org/officeDocument/2006/relationships/chart" Target="../charts/chart38.xml"/><Relationship Id="rId1" Type="http://schemas.openxmlformats.org/officeDocument/2006/relationships/chart" Target="../charts/chart37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image" Target="../media/image2.png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image" Target="../media/image2.png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image" Target="../media/image2.png"/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7" Type="http://schemas.openxmlformats.org/officeDocument/2006/relationships/chart" Target="../charts/chart15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chart" Target="../charts/chart18.xml"/><Relationship Id="rId2" Type="http://schemas.openxmlformats.org/officeDocument/2006/relationships/image" Target="../media/image3.png"/><Relationship Id="rId16" Type="http://schemas.openxmlformats.org/officeDocument/2006/relationships/image" Target="../media/image16.png"/><Relationship Id="rId1" Type="http://schemas.openxmlformats.org/officeDocument/2006/relationships/chart" Target="../charts/chart16.xml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chart" Target="../charts/chart17.xml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11</xdr:row>
      <xdr:rowOff>0</xdr:rowOff>
    </xdr:from>
    <xdr:to>
      <xdr:col>20</xdr:col>
      <xdr:colOff>47626</xdr:colOff>
      <xdr:row>32</xdr:row>
      <xdr:rowOff>90489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D5F19352-82D8-415F-9D32-EC5727FBE7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705971</xdr:colOff>
      <xdr:row>94</xdr:row>
      <xdr:rowOff>78441</xdr:rowOff>
    </xdr:from>
    <xdr:to>
      <xdr:col>12</xdr:col>
      <xdr:colOff>185162</xdr:colOff>
      <xdr:row>133</xdr:row>
      <xdr:rowOff>172750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7971" y="17985441"/>
          <a:ext cx="11318766" cy="7523809"/>
        </a:xfrm>
        <a:prstGeom prst="rect">
          <a:avLst/>
        </a:prstGeom>
      </xdr:spPr>
    </xdr:pic>
    <xdr:clientData/>
  </xdr:twoCellAnchor>
  <xdr:twoCellAnchor>
    <xdr:from>
      <xdr:col>10</xdr:col>
      <xdr:colOff>449036</xdr:colOff>
      <xdr:row>39</xdr:row>
      <xdr:rowOff>122464</xdr:rowOff>
    </xdr:from>
    <xdr:to>
      <xdr:col>19</xdr:col>
      <xdr:colOff>382361</xdr:colOff>
      <xdr:row>60</xdr:row>
      <xdr:rowOff>103414</xdr:rowOff>
    </xdr:to>
    <xdr:graphicFrame macro="">
      <xdr:nvGraphicFramePr>
        <xdr:cNvPr id="4" name="Diagramm 3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179295</xdr:colOff>
      <xdr:row>28</xdr:row>
      <xdr:rowOff>67236</xdr:rowOff>
    </xdr:from>
    <xdr:to>
      <xdr:col>17</xdr:col>
      <xdr:colOff>112620</xdr:colOff>
      <xdr:row>49</xdr:row>
      <xdr:rowOff>48186</xdr:rowOff>
    </xdr:to>
    <xdr:graphicFrame macro="">
      <xdr:nvGraphicFramePr>
        <xdr:cNvPr id="5" name="Diagramm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0</xdr:colOff>
      <xdr:row>52</xdr:row>
      <xdr:rowOff>0</xdr:rowOff>
    </xdr:from>
    <xdr:to>
      <xdr:col>17</xdr:col>
      <xdr:colOff>695325</xdr:colOff>
      <xdr:row>72</xdr:row>
      <xdr:rowOff>171450</xdr:rowOff>
    </xdr:to>
    <xdr:graphicFrame macro="">
      <xdr:nvGraphicFramePr>
        <xdr:cNvPr id="10" name="Diagramm 9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398318</xdr:colOff>
      <xdr:row>2</xdr:row>
      <xdr:rowOff>121228</xdr:rowOff>
    </xdr:from>
    <xdr:to>
      <xdr:col>34</xdr:col>
      <xdr:colOff>331643</xdr:colOff>
      <xdr:row>23</xdr:row>
      <xdr:rowOff>102178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206509</xdr:colOff>
      <xdr:row>62</xdr:row>
      <xdr:rowOff>80843</xdr:rowOff>
    </xdr:from>
    <xdr:to>
      <xdr:col>8</xdr:col>
      <xdr:colOff>493620</xdr:colOff>
      <xdr:row>83</xdr:row>
      <xdr:rowOff>61793</xdr:rowOff>
    </xdr:to>
    <xdr:graphicFrame macro="">
      <xdr:nvGraphicFramePr>
        <xdr:cNvPr id="5" name="Diagramm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462643</xdr:colOff>
      <xdr:row>28</xdr:row>
      <xdr:rowOff>108857</xdr:rowOff>
    </xdr:from>
    <xdr:to>
      <xdr:col>21</xdr:col>
      <xdr:colOff>510269</xdr:colOff>
      <xdr:row>50</xdr:row>
      <xdr:rowOff>8846</xdr:rowOff>
    </xdr:to>
    <xdr:graphicFrame macro="">
      <xdr:nvGraphicFramePr>
        <xdr:cNvPr id="10" name="Diagramm 9">
          <a:extLst>
            <a:ext uri="{FF2B5EF4-FFF2-40B4-BE49-F238E27FC236}">
              <a16:creationId xmlns:a16="http://schemas.microsoft.com/office/drawing/2014/main" id="{94B76870-A93B-4CF7-A52B-B477F31A74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11</xdr:col>
      <xdr:colOff>408215</xdr:colOff>
      <xdr:row>1</xdr:row>
      <xdr:rowOff>122465</xdr:rowOff>
    </xdr:from>
    <xdr:to>
      <xdr:col>20</xdr:col>
      <xdr:colOff>341540</xdr:colOff>
      <xdr:row>22</xdr:row>
      <xdr:rowOff>103415</xdr:rowOff>
    </xdr:to>
    <xdr:graphicFrame macro="">
      <xdr:nvGraphicFramePr>
        <xdr:cNvPr id="11" name="Diagramm 10">
          <a:extLst>
            <a:ext uri="{FF2B5EF4-FFF2-40B4-BE49-F238E27FC236}">
              <a16:creationId xmlns:a16="http://schemas.microsoft.com/office/drawing/2014/main" id="{20760017-19AD-4AAF-AFB0-C9974A0B881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115740</xdr:colOff>
      <xdr:row>65</xdr:row>
      <xdr:rowOff>78201</xdr:rowOff>
    </xdr:from>
    <xdr:to>
      <xdr:col>17</xdr:col>
      <xdr:colOff>46344</xdr:colOff>
      <xdr:row>86</xdr:row>
      <xdr:rowOff>59151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653143</xdr:colOff>
      <xdr:row>24</xdr:row>
      <xdr:rowOff>149679</xdr:rowOff>
    </xdr:from>
    <xdr:to>
      <xdr:col>18</xdr:col>
      <xdr:colOff>586468</xdr:colOff>
      <xdr:row>45</xdr:row>
      <xdr:rowOff>130629</xdr:rowOff>
    </xdr:to>
    <xdr:graphicFrame macro="">
      <xdr:nvGraphicFramePr>
        <xdr:cNvPr id="9" name="Diagramm 8">
          <a:extLst>
            <a:ext uri="{FF2B5EF4-FFF2-40B4-BE49-F238E27FC236}">
              <a16:creationId xmlns:a16="http://schemas.microsoft.com/office/drawing/2014/main" id="{00000000-0008-0000-18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560614</xdr:colOff>
      <xdr:row>1</xdr:row>
      <xdr:rowOff>0</xdr:rowOff>
    </xdr:from>
    <xdr:to>
      <xdr:col>20</xdr:col>
      <xdr:colOff>608240</xdr:colOff>
      <xdr:row>22</xdr:row>
      <xdr:rowOff>90489</xdr:rowOff>
    </xdr:to>
    <xdr:graphicFrame macro="">
      <xdr:nvGraphicFramePr>
        <xdr:cNvPr id="10" name="Diagramm 9">
          <a:extLst>
            <a:ext uri="{FF2B5EF4-FFF2-40B4-BE49-F238E27FC236}">
              <a16:creationId xmlns:a16="http://schemas.microsoft.com/office/drawing/2014/main" id="{32201EF6-0FC6-4D67-A542-C40851623C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179295</xdr:colOff>
      <xdr:row>28</xdr:row>
      <xdr:rowOff>67236</xdr:rowOff>
    </xdr:from>
    <xdr:to>
      <xdr:col>17</xdr:col>
      <xdr:colOff>112620</xdr:colOff>
      <xdr:row>49</xdr:row>
      <xdr:rowOff>48186</xdr:rowOff>
    </xdr:to>
    <xdr:graphicFrame macro="">
      <xdr:nvGraphicFramePr>
        <xdr:cNvPr id="5" name="Diagramm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0</xdr:colOff>
      <xdr:row>30</xdr:row>
      <xdr:rowOff>0</xdr:rowOff>
    </xdr:from>
    <xdr:to>
      <xdr:col>26</xdr:col>
      <xdr:colOff>69396</xdr:colOff>
      <xdr:row>50</xdr:row>
      <xdr:rowOff>171450</xdr:rowOff>
    </xdr:to>
    <xdr:graphicFrame macro="">
      <xdr:nvGraphicFramePr>
        <xdr:cNvPr id="9" name="Diagramm 8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268941</xdr:colOff>
      <xdr:row>36</xdr:row>
      <xdr:rowOff>156882</xdr:rowOff>
    </xdr:from>
    <xdr:to>
      <xdr:col>23</xdr:col>
      <xdr:colOff>336737</xdr:colOff>
      <xdr:row>57</xdr:row>
      <xdr:rowOff>137832</xdr:rowOff>
    </xdr:to>
    <xdr:graphicFrame macro="">
      <xdr:nvGraphicFramePr>
        <xdr:cNvPr id="7" name="Diagramm 6">
          <a:extLst>
            <a:ext uri="{FF2B5EF4-FFF2-40B4-BE49-F238E27FC236}">
              <a16:creationId xmlns:a16="http://schemas.microsoft.com/office/drawing/2014/main" id="{00000000-0008-0000-1B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1255059</xdr:colOff>
      <xdr:row>75</xdr:row>
      <xdr:rowOff>56029</xdr:rowOff>
    </xdr:from>
    <xdr:to>
      <xdr:col>16</xdr:col>
      <xdr:colOff>529479</xdr:colOff>
      <xdr:row>96</xdr:row>
      <xdr:rowOff>146518</xdr:rowOff>
    </xdr:to>
    <xdr:graphicFrame macro="">
      <xdr:nvGraphicFramePr>
        <xdr:cNvPr id="11" name="Diagramm 10">
          <a:extLst>
            <a:ext uri="{FF2B5EF4-FFF2-40B4-BE49-F238E27FC236}">
              <a16:creationId xmlns:a16="http://schemas.microsoft.com/office/drawing/2014/main" id="{EF56E0D0-9FD2-4F45-8E6A-3D707A2063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0</xdr:colOff>
      <xdr:row>14</xdr:row>
      <xdr:rowOff>60482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00000000-0008-0000-1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2000" cy="27274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156883</xdr:rowOff>
    </xdr:from>
    <xdr:to>
      <xdr:col>6</xdr:col>
      <xdr:colOff>100853</xdr:colOff>
      <xdr:row>29</xdr:row>
      <xdr:rowOff>87030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00000000-0008-0000-1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23883"/>
          <a:ext cx="4672853" cy="2787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33618</xdr:rowOff>
    </xdr:from>
    <xdr:to>
      <xdr:col>6</xdr:col>
      <xdr:colOff>161592</xdr:colOff>
      <xdr:row>45</xdr:row>
      <xdr:rowOff>0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00000000-0008-0000-1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48618"/>
          <a:ext cx="4733592" cy="28238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6</xdr:col>
      <xdr:colOff>274298</xdr:colOff>
      <xdr:row>61</xdr:row>
      <xdr:rowOff>33618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00000000-0008-0000-1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763000"/>
          <a:ext cx="4846298" cy="28911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6</xdr:col>
      <xdr:colOff>358588</xdr:colOff>
      <xdr:row>77</xdr:row>
      <xdr:rowOff>83902</xdr:rowOff>
    </xdr:to>
    <xdr:pic>
      <xdr:nvPicPr>
        <xdr:cNvPr id="9" name="Grafik 8">
          <a:extLst>
            <a:ext uri="{FF2B5EF4-FFF2-40B4-BE49-F238E27FC236}">
              <a16:creationId xmlns:a16="http://schemas.microsoft.com/office/drawing/2014/main" id="{00000000-0008-0000-1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811000"/>
          <a:ext cx="4930588" cy="29414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6</xdr:col>
      <xdr:colOff>387002</xdr:colOff>
      <xdr:row>94</xdr:row>
      <xdr:rowOff>100853</xdr:rowOff>
    </xdr:to>
    <xdr:pic>
      <xdr:nvPicPr>
        <xdr:cNvPr id="10" name="Grafik 9">
          <a:extLst>
            <a:ext uri="{FF2B5EF4-FFF2-40B4-BE49-F238E27FC236}">
              <a16:creationId xmlns:a16="http://schemas.microsoft.com/office/drawing/2014/main" id="{00000000-0008-0000-1C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5049500"/>
          <a:ext cx="4959002" cy="29583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6</xdr:col>
      <xdr:colOff>470647</xdr:colOff>
      <xdr:row>111</xdr:row>
      <xdr:rowOff>150753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00000000-0008-0000-1C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8288000"/>
          <a:ext cx="5042647" cy="30082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6</xdr:col>
      <xdr:colOff>405786</xdr:colOff>
      <xdr:row>128</xdr:row>
      <xdr:rowOff>112059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00000000-0008-0000-1C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1526500"/>
          <a:ext cx="4977786" cy="29695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6</xdr:col>
      <xdr:colOff>499706</xdr:colOff>
      <xdr:row>145</xdr:row>
      <xdr:rowOff>168088</xdr:rowOff>
    </xdr:to>
    <xdr:pic>
      <xdr:nvPicPr>
        <xdr:cNvPr id="13" name="Grafik 12">
          <a:extLst>
            <a:ext uri="{FF2B5EF4-FFF2-40B4-BE49-F238E27FC236}">
              <a16:creationId xmlns:a16="http://schemas.microsoft.com/office/drawing/2014/main" id="{00000000-0008-0000-1C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4765000"/>
          <a:ext cx="5071706" cy="30255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6</xdr:col>
      <xdr:colOff>515471</xdr:colOff>
      <xdr:row>163</xdr:row>
      <xdr:rowOff>177493</xdr:rowOff>
    </xdr:to>
    <xdr:pic>
      <xdr:nvPicPr>
        <xdr:cNvPr id="14" name="Grafik 13">
          <a:extLst>
            <a:ext uri="{FF2B5EF4-FFF2-40B4-BE49-F238E27FC236}">
              <a16:creationId xmlns:a16="http://schemas.microsoft.com/office/drawing/2014/main" id="{00000000-0008-0000-1C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8194000"/>
          <a:ext cx="5087471" cy="3034993"/>
        </a:xfrm>
        <a:prstGeom prst="rect">
          <a:avLst/>
        </a:prstGeom>
      </xdr:spPr>
    </xdr:pic>
    <xdr:clientData/>
  </xdr:twoCellAnchor>
  <xdr:twoCellAnchor editAs="oneCell">
    <xdr:from>
      <xdr:col>16</xdr:col>
      <xdr:colOff>56029</xdr:colOff>
      <xdr:row>0</xdr:row>
      <xdr:rowOff>111470</xdr:rowOff>
    </xdr:from>
    <xdr:to>
      <xdr:col>24</xdr:col>
      <xdr:colOff>600018</xdr:colOff>
      <xdr:row>21</xdr:row>
      <xdr:rowOff>72136</xdr:rowOff>
    </xdr:to>
    <xdr:pic>
      <xdr:nvPicPr>
        <xdr:cNvPr id="15" name="Grafik 14">
          <a:extLst>
            <a:ext uri="{FF2B5EF4-FFF2-40B4-BE49-F238E27FC236}">
              <a16:creationId xmlns:a16="http://schemas.microsoft.com/office/drawing/2014/main" id="{00000000-0008-0000-1C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489205" y="111470"/>
          <a:ext cx="6639989" cy="396116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333375</xdr:colOff>
      <xdr:row>6</xdr:row>
      <xdr:rowOff>42862</xdr:rowOff>
    </xdr:from>
    <xdr:to>
      <xdr:col>12</xdr:col>
      <xdr:colOff>333375</xdr:colOff>
      <xdr:row>20</xdr:row>
      <xdr:rowOff>119062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742950</xdr:colOff>
      <xdr:row>1</xdr:row>
      <xdr:rowOff>152400</xdr:rowOff>
    </xdr:from>
    <xdr:to>
      <xdr:col>19</xdr:col>
      <xdr:colOff>742950</xdr:colOff>
      <xdr:row>16</xdr:row>
      <xdr:rowOff>38100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Diagramm 3">
              <a:extLst>
                <a:ext uri="{FF2B5EF4-FFF2-40B4-BE49-F238E27FC236}">
                  <a16:creationId xmlns:a16="http://schemas.microsoft.com/office/drawing/2014/main" id="{00000000-0008-0000-1F00-000004000000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648950" y="3429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DE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11</xdr:col>
      <xdr:colOff>0</xdr:colOff>
      <xdr:row>21</xdr:row>
      <xdr:rowOff>0</xdr:rowOff>
    </xdr:from>
    <xdr:to>
      <xdr:col>17</xdr:col>
      <xdr:colOff>0</xdr:colOff>
      <xdr:row>35</xdr:row>
      <xdr:rowOff>76200</xdr:rowOff>
    </xdr:to>
    <xdr:graphicFrame macro="">
      <xdr:nvGraphicFramePr>
        <xdr:cNvPr id="6" name="Diagramm 5">
          <a:extLst>
            <a:ext uri="{FF2B5EF4-FFF2-40B4-BE49-F238E27FC236}">
              <a16:creationId xmlns:a16="http://schemas.microsoft.com/office/drawing/2014/main" id="{00000000-0008-0000-1F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396688</xdr:colOff>
      <xdr:row>39</xdr:row>
      <xdr:rowOff>108977</xdr:rowOff>
    </xdr:from>
    <xdr:to>
      <xdr:col>18</xdr:col>
      <xdr:colOff>396688</xdr:colOff>
      <xdr:row>53</xdr:row>
      <xdr:rowOff>185177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324970</xdr:colOff>
      <xdr:row>13</xdr:row>
      <xdr:rowOff>67235</xdr:rowOff>
    </xdr:from>
    <xdr:to>
      <xdr:col>19</xdr:col>
      <xdr:colOff>705970</xdr:colOff>
      <xdr:row>35</xdr:row>
      <xdr:rowOff>145677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A6F96D18-982A-4965-9E94-72F4C353BF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28</xdr:col>
      <xdr:colOff>336175</xdr:colOff>
      <xdr:row>15</xdr:row>
      <xdr:rowOff>145677</xdr:rowOff>
    </xdr:from>
    <xdr:to>
      <xdr:col>36</xdr:col>
      <xdr:colOff>717175</xdr:colOff>
      <xdr:row>38</xdr:row>
      <xdr:rowOff>33619</xdr:rowOff>
    </xdr:to>
    <xdr:graphicFrame macro="">
      <xdr:nvGraphicFramePr>
        <xdr:cNvPr id="5" name="Diagramm 4">
          <a:extLst>
            <a:ext uri="{FF2B5EF4-FFF2-40B4-BE49-F238E27FC236}">
              <a16:creationId xmlns:a16="http://schemas.microsoft.com/office/drawing/2014/main" id="{4FCC5DCA-5050-4903-8929-E9B8B6AC995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514350</xdr:colOff>
      <xdr:row>95</xdr:row>
      <xdr:rowOff>176212</xdr:rowOff>
    </xdr:from>
    <xdr:to>
      <xdr:col>29</xdr:col>
      <xdr:colOff>209550</xdr:colOff>
      <xdr:row>110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383720</xdr:colOff>
      <xdr:row>8</xdr:row>
      <xdr:rowOff>73478</xdr:rowOff>
    </xdr:from>
    <xdr:to>
      <xdr:col>15</xdr:col>
      <xdr:colOff>76199</xdr:colOff>
      <xdr:row>26</xdr:row>
      <xdr:rowOff>190499</xdr:rowOff>
    </xdr:to>
    <xdr:graphicFrame macro="">
      <xdr:nvGraphicFramePr>
        <xdr:cNvPr id="3" name="Chart 4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19</xdr:col>
      <xdr:colOff>152400</xdr:colOff>
      <xdr:row>35</xdr:row>
      <xdr:rowOff>57150</xdr:rowOff>
    </xdr:from>
    <xdr:to>
      <xdr:col>29</xdr:col>
      <xdr:colOff>334251</xdr:colOff>
      <xdr:row>41</xdr:row>
      <xdr:rowOff>28731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4800" y="6724650"/>
          <a:ext cx="6277851" cy="111458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514350</xdr:colOff>
      <xdr:row>95</xdr:row>
      <xdr:rowOff>176212</xdr:rowOff>
    </xdr:from>
    <xdr:to>
      <xdr:col>30</xdr:col>
      <xdr:colOff>209550</xdr:colOff>
      <xdr:row>110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19</xdr:col>
      <xdr:colOff>492579</xdr:colOff>
      <xdr:row>38</xdr:row>
      <xdr:rowOff>16329</xdr:rowOff>
    </xdr:from>
    <xdr:to>
      <xdr:col>30</xdr:col>
      <xdr:colOff>62108</xdr:colOff>
      <xdr:row>43</xdr:row>
      <xdr:rowOff>178410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26686" y="7255329"/>
          <a:ext cx="6305065" cy="1114581"/>
        </a:xfrm>
        <a:prstGeom prst="rect">
          <a:avLst/>
        </a:prstGeom>
      </xdr:spPr>
    </xdr:pic>
    <xdr:clientData/>
  </xdr:twoCellAnchor>
  <xdr:twoCellAnchor>
    <xdr:from>
      <xdr:col>8</xdr:col>
      <xdr:colOff>1</xdr:colOff>
      <xdr:row>17</xdr:row>
      <xdr:rowOff>95250</xdr:rowOff>
    </xdr:from>
    <xdr:to>
      <xdr:col>16</xdr:col>
      <xdr:colOff>302080</xdr:colOff>
      <xdr:row>36</xdr:row>
      <xdr:rowOff>21771</xdr:rowOff>
    </xdr:to>
    <xdr:graphicFrame macro="">
      <xdr:nvGraphicFramePr>
        <xdr:cNvPr id="9" name="Chart 4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514350</xdr:colOff>
      <xdr:row>95</xdr:row>
      <xdr:rowOff>176212</xdr:rowOff>
    </xdr:from>
    <xdr:to>
      <xdr:col>29</xdr:col>
      <xdr:colOff>209550</xdr:colOff>
      <xdr:row>110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19</xdr:col>
      <xdr:colOff>152400</xdr:colOff>
      <xdr:row>35</xdr:row>
      <xdr:rowOff>57150</xdr:rowOff>
    </xdr:from>
    <xdr:to>
      <xdr:col>29</xdr:col>
      <xdr:colOff>334251</xdr:colOff>
      <xdr:row>41</xdr:row>
      <xdr:rowOff>28731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34800" y="6724650"/>
          <a:ext cx="6277851" cy="111458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95250</xdr:rowOff>
    </xdr:from>
    <xdr:to>
      <xdr:col>7</xdr:col>
      <xdr:colOff>302079</xdr:colOff>
      <xdr:row>26</xdr:row>
      <xdr:rowOff>21771</xdr:rowOff>
    </xdr:to>
    <xdr:graphicFrame macro="">
      <xdr:nvGraphicFramePr>
        <xdr:cNvPr id="6" name="Chart 4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514350</xdr:colOff>
      <xdr:row>95</xdr:row>
      <xdr:rowOff>176212</xdr:rowOff>
    </xdr:from>
    <xdr:to>
      <xdr:col>29</xdr:col>
      <xdr:colOff>209550</xdr:colOff>
      <xdr:row>110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19</xdr:col>
      <xdr:colOff>152400</xdr:colOff>
      <xdr:row>35</xdr:row>
      <xdr:rowOff>57150</xdr:rowOff>
    </xdr:from>
    <xdr:to>
      <xdr:col>29</xdr:col>
      <xdr:colOff>334251</xdr:colOff>
      <xdr:row>41</xdr:row>
      <xdr:rowOff>28731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34800" y="6724650"/>
          <a:ext cx="6277851" cy="1114581"/>
        </a:xfrm>
        <a:prstGeom prst="rect">
          <a:avLst/>
        </a:prstGeom>
      </xdr:spPr>
    </xdr:pic>
    <xdr:clientData/>
  </xdr:twoCellAnchor>
  <xdr:twoCellAnchor>
    <xdr:from>
      <xdr:col>13</xdr:col>
      <xdr:colOff>123825</xdr:colOff>
      <xdr:row>9</xdr:row>
      <xdr:rowOff>9525</xdr:rowOff>
    </xdr:from>
    <xdr:to>
      <xdr:col>20</xdr:col>
      <xdr:colOff>425904</xdr:colOff>
      <xdr:row>27</xdr:row>
      <xdr:rowOff>126546</xdr:rowOff>
    </xdr:to>
    <xdr:graphicFrame macro="">
      <xdr:nvGraphicFramePr>
        <xdr:cNvPr id="7" name="Chart 4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514350</xdr:colOff>
      <xdr:row>95</xdr:row>
      <xdr:rowOff>176212</xdr:rowOff>
    </xdr:from>
    <xdr:to>
      <xdr:col>29</xdr:col>
      <xdr:colOff>209550</xdr:colOff>
      <xdr:row>110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555170</xdr:colOff>
      <xdr:row>14</xdr:row>
      <xdr:rowOff>63954</xdr:rowOff>
    </xdr:from>
    <xdr:to>
      <xdr:col>21</xdr:col>
      <xdr:colOff>247649</xdr:colOff>
      <xdr:row>28</xdr:row>
      <xdr:rowOff>140154</xdr:rowOff>
    </xdr:to>
    <xdr:graphicFrame macro="">
      <xdr:nvGraphicFramePr>
        <xdr:cNvPr id="3" name="Chart 4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29</xdr:col>
      <xdr:colOff>561975</xdr:colOff>
      <xdr:row>33</xdr:row>
      <xdr:rowOff>57150</xdr:rowOff>
    </xdr:from>
    <xdr:to>
      <xdr:col>37</xdr:col>
      <xdr:colOff>257175</xdr:colOff>
      <xdr:row>47</xdr:row>
      <xdr:rowOff>133350</xdr:rowOff>
    </xdr:to>
    <xdr:graphicFrame macro="">
      <xdr:nvGraphicFramePr>
        <xdr:cNvPr id="4" name="Chart 4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19</xdr:col>
      <xdr:colOff>152400</xdr:colOff>
      <xdr:row>35</xdr:row>
      <xdr:rowOff>57150</xdr:rowOff>
    </xdr:from>
    <xdr:to>
      <xdr:col>29</xdr:col>
      <xdr:colOff>334251</xdr:colOff>
      <xdr:row>41</xdr:row>
      <xdr:rowOff>28731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34800" y="6724650"/>
          <a:ext cx="6277851" cy="1114581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9</xdr:row>
      <xdr:rowOff>0</xdr:rowOff>
    </xdr:from>
    <xdr:to>
      <xdr:col>10</xdr:col>
      <xdr:colOff>302079</xdr:colOff>
      <xdr:row>27</xdr:row>
      <xdr:rowOff>117021</xdr:rowOff>
    </xdr:to>
    <xdr:graphicFrame macro="">
      <xdr:nvGraphicFramePr>
        <xdr:cNvPr id="6" name="Chart 4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24</xdr:col>
      <xdr:colOff>0</xdr:colOff>
      <xdr:row>9</xdr:row>
      <xdr:rowOff>0</xdr:rowOff>
    </xdr:from>
    <xdr:to>
      <xdr:col>31</xdr:col>
      <xdr:colOff>302079</xdr:colOff>
      <xdr:row>27</xdr:row>
      <xdr:rowOff>117021</xdr:rowOff>
    </xdr:to>
    <xdr:graphicFrame macro="">
      <xdr:nvGraphicFramePr>
        <xdr:cNvPr id="7" name="Chart 4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11</xdr:col>
      <xdr:colOff>266700</xdr:colOff>
      <xdr:row>8</xdr:row>
      <xdr:rowOff>142875</xdr:rowOff>
    </xdr:from>
    <xdr:to>
      <xdr:col>18</xdr:col>
      <xdr:colOff>568779</xdr:colOff>
      <xdr:row>27</xdr:row>
      <xdr:rowOff>69396</xdr:rowOff>
    </xdr:to>
    <xdr:graphicFrame macro="">
      <xdr:nvGraphicFramePr>
        <xdr:cNvPr id="8" name="Chart 4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425822</xdr:colOff>
      <xdr:row>20</xdr:row>
      <xdr:rowOff>26894</xdr:rowOff>
    </xdr:from>
    <xdr:to>
      <xdr:col>80</xdr:col>
      <xdr:colOff>359147</xdr:colOff>
      <xdr:row>41</xdr:row>
      <xdr:rowOff>7844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467591</xdr:colOff>
      <xdr:row>21</xdr:row>
      <xdr:rowOff>51955</xdr:rowOff>
    </xdr:from>
    <xdr:to>
      <xdr:col>24</xdr:col>
      <xdr:colOff>80530</xdr:colOff>
      <xdr:row>76</xdr:row>
      <xdr:rowOff>61480</xdr:rowOff>
    </xdr:to>
    <xdr:pic>
      <xdr:nvPicPr>
        <xdr:cNvPr id="3" name="Picture 2" descr="Bild ausgeben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3591" y="4052455"/>
          <a:ext cx="15614939" cy="10487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76199</xdr:colOff>
      <xdr:row>18</xdr:row>
      <xdr:rowOff>0</xdr:rowOff>
    </xdr:from>
    <xdr:to>
      <xdr:col>48</xdr:col>
      <xdr:colOff>489238</xdr:colOff>
      <xdr:row>77</xdr:row>
      <xdr:rowOff>0</xdr:rowOff>
    </xdr:to>
    <xdr:pic>
      <xdr:nvPicPr>
        <xdr:cNvPr id="4" name="Picture 3" descr="Bild ausgeben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126199" y="3429000"/>
          <a:ext cx="17939039" cy="1123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79</xdr:row>
      <xdr:rowOff>1</xdr:rowOff>
    </xdr:from>
    <xdr:to>
      <xdr:col>27</xdr:col>
      <xdr:colOff>561975</xdr:colOff>
      <xdr:row>138</xdr:row>
      <xdr:rowOff>1</xdr:rowOff>
    </xdr:to>
    <xdr:pic>
      <xdr:nvPicPr>
        <xdr:cNvPr id="5" name="Picture 4" descr="Bild ausgeben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0" y="15049501"/>
          <a:ext cx="18849975" cy="1123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304800</xdr:colOff>
      <xdr:row>80</xdr:row>
      <xdr:rowOff>138546</xdr:rowOff>
    </xdr:from>
    <xdr:to>
      <xdr:col>54</xdr:col>
      <xdr:colOff>104775</xdr:colOff>
      <xdr:row>139</xdr:row>
      <xdr:rowOff>138546</xdr:rowOff>
    </xdr:to>
    <xdr:pic>
      <xdr:nvPicPr>
        <xdr:cNvPr id="6" name="Picture 5" descr="Bild ausgeben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02800" y="15378546"/>
          <a:ext cx="18849975" cy="1123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304800</xdr:colOff>
      <xdr:row>0</xdr:row>
      <xdr:rowOff>141194</xdr:rowOff>
    </xdr:from>
    <xdr:to>
      <xdr:col>90</xdr:col>
      <xdr:colOff>628650</xdr:colOff>
      <xdr:row>66</xdr:row>
      <xdr:rowOff>160244</xdr:rowOff>
    </xdr:to>
    <xdr:pic>
      <xdr:nvPicPr>
        <xdr:cNvPr id="7" name="Picture 6" descr="Bild ausgeben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69200" y="141194"/>
          <a:ext cx="14801850" cy="1259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144</xdr:row>
      <xdr:rowOff>0</xdr:rowOff>
    </xdr:from>
    <xdr:to>
      <xdr:col>29</xdr:col>
      <xdr:colOff>561975</xdr:colOff>
      <xdr:row>203</xdr:row>
      <xdr:rowOff>0</xdr:rowOff>
    </xdr:to>
    <xdr:pic>
      <xdr:nvPicPr>
        <xdr:cNvPr id="14" name="Picture 13" descr="Bild ausgeben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27432000"/>
          <a:ext cx="18849975" cy="1123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38100</xdr:colOff>
      <xdr:row>210</xdr:row>
      <xdr:rowOff>76200</xdr:rowOff>
    </xdr:from>
    <xdr:to>
      <xdr:col>28</xdr:col>
      <xdr:colOff>552450</xdr:colOff>
      <xdr:row>269</xdr:row>
      <xdr:rowOff>76200</xdr:rowOff>
    </xdr:to>
    <xdr:pic>
      <xdr:nvPicPr>
        <xdr:cNvPr id="16" name="Picture 15" descr="Bild ausgeben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40081200"/>
          <a:ext cx="18802350" cy="1123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346363</xdr:colOff>
      <xdr:row>211</xdr:row>
      <xdr:rowOff>51954</xdr:rowOff>
    </xdr:from>
    <xdr:to>
      <xdr:col>54</xdr:col>
      <xdr:colOff>98713</xdr:colOff>
      <xdr:row>270</xdr:row>
      <xdr:rowOff>51954</xdr:rowOff>
    </xdr:to>
    <xdr:pic>
      <xdr:nvPicPr>
        <xdr:cNvPr id="17" name="Picture 16" descr="Bild ausgeben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44363" y="40247454"/>
          <a:ext cx="18802350" cy="1123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666750</xdr:colOff>
      <xdr:row>281</xdr:row>
      <xdr:rowOff>0</xdr:rowOff>
    </xdr:from>
    <xdr:to>
      <xdr:col>45</xdr:col>
      <xdr:colOff>9525</xdr:colOff>
      <xdr:row>377</xdr:row>
      <xdr:rowOff>66675</xdr:rowOff>
    </xdr:to>
    <xdr:pic>
      <xdr:nvPicPr>
        <xdr:cNvPr id="19" name="Picture 18" descr="Bild ausgeben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0" y="53530500"/>
          <a:ext cx="22964775" cy="18354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0</xdr:colOff>
      <xdr:row>145</xdr:row>
      <xdr:rowOff>0</xdr:rowOff>
    </xdr:from>
    <xdr:to>
      <xdr:col>110</xdr:col>
      <xdr:colOff>304800</xdr:colOff>
      <xdr:row>146</xdr:row>
      <xdr:rowOff>114300</xdr:rowOff>
    </xdr:to>
    <xdr:sp macro="" textlink="">
      <xdr:nvSpPr>
        <xdr:cNvPr id="1038" name="AutoShape 14" descr="Bild ausgeben">
          <a:extLst>
            <a:ext uri="{FF2B5EF4-FFF2-40B4-BE49-F238E27FC236}">
              <a16:creationId xmlns:a16="http://schemas.microsoft.com/office/drawing/2014/main" id="{00000000-0008-0000-1000-00000E040000}"/>
            </a:ext>
          </a:extLst>
        </xdr:cNvPr>
        <xdr:cNvSpPr>
          <a:spLocks noChangeAspect="1" noChangeArrowheads="1"/>
        </xdr:cNvSpPr>
      </xdr:nvSpPr>
      <xdr:spPr bwMode="auto">
        <a:xfrm>
          <a:off x="83820000" y="27622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119</xdr:col>
      <xdr:colOff>0</xdr:colOff>
      <xdr:row>194</xdr:row>
      <xdr:rowOff>0</xdr:rowOff>
    </xdr:from>
    <xdr:to>
      <xdr:col>119</xdr:col>
      <xdr:colOff>304800</xdr:colOff>
      <xdr:row>195</xdr:row>
      <xdr:rowOff>114300</xdr:rowOff>
    </xdr:to>
    <xdr:sp macro="" textlink="">
      <xdr:nvSpPr>
        <xdr:cNvPr id="1039" name="AutoShape 15" descr="Bild ausgeben">
          <a:extLst>
            <a:ext uri="{FF2B5EF4-FFF2-40B4-BE49-F238E27FC236}">
              <a16:creationId xmlns:a16="http://schemas.microsoft.com/office/drawing/2014/main" id="{00000000-0008-0000-1000-00000F040000}"/>
            </a:ext>
          </a:extLst>
        </xdr:cNvPr>
        <xdr:cNvSpPr>
          <a:spLocks noChangeAspect="1" noChangeArrowheads="1"/>
        </xdr:cNvSpPr>
      </xdr:nvSpPr>
      <xdr:spPr bwMode="auto">
        <a:xfrm>
          <a:off x="90678000" y="36957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105</xdr:col>
      <xdr:colOff>0</xdr:colOff>
      <xdr:row>55</xdr:row>
      <xdr:rowOff>0</xdr:rowOff>
    </xdr:from>
    <xdr:to>
      <xdr:col>105</xdr:col>
      <xdr:colOff>304800</xdr:colOff>
      <xdr:row>56</xdr:row>
      <xdr:rowOff>114300</xdr:rowOff>
    </xdr:to>
    <xdr:sp macro="" textlink="">
      <xdr:nvSpPr>
        <xdr:cNvPr id="1040" name="AutoShape 16" descr="Bild ausgeben">
          <a:extLst>
            <a:ext uri="{FF2B5EF4-FFF2-40B4-BE49-F238E27FC236}">
              <a16:creationId xmlns:a16="http://schemas.microsoft.com/office/drawing/2014/main" id="{00000000-0008-0000-1000-000010040000}"/>
            </a:ext>
          </a:extLst>
        </xdr:cNvPr>
        <xdr:cNvSpPr>
          <a:spLocks noChangeAspect="1" noChangeArrowheads="1"/>
        </xdr:cNvSpPr>
      </xdr:nvSpPr>
      <xdr:spPr bwMode="auto">
        <a:xfrm>
          <a:off x="80010000" y="10477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89</xdr:col>
      <xdr:colOff>0</xdr:colOff>
      <xdr:row>79</xdr:row>
      <xdr:rowOff>0</xdr:rowOff>
    </xdr:from>
    <xdr:to>
      <xdr:col>89</xdr:col>
      <xdr:colOff>304800</xdr:colOff>
      <xdr:row>80</xdr:row>
      <xdr:rowOff>114300</xdr:rowOff>
    </xdr:to>
    <xdr:sp macro="" textlink="">
      <xdr:nvSpPr>
        <xdr:cNvPr id="1041" name="AutoShape 17" descr="Bild ausgeben">
          <a:extLst>
            <a:ext uri="{FF2B5EF4-FFF2-40B4-BE49-F238E27FC236}">
              <a16:creationId xmlns:a16="http://schemas.microsoft.com/office/drawing/2014/main" id="{00000000-0008-0000-1000-000011040000}"/>
            </a:ext>
          </a:extLst>
        </xdr:cNvPr>
        <xdr:cNvSpPr>
          <a:spLocks noChangeAspect="1" noChangeArrowheads="1"/>
        </xdr:cNvSpPr>
      </xdr:nvSpPr>
      <xdr:spPr bwMode="auto">
        <a:xfrm>
          <a:off x="67818000" y="15049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88</xdr:col>
      <xdr:colOff>571500</xdr:colOff>
      <xdr:row>55</xdr:row>
      <xdr:rowOff>23813</xdr:rowOff>
    </xdr:from>
    <xdr:to>
      <xdr:col>113</xdr:col>
      <xdr:colOff>374106</xdr:colOff>
      <xdr:row>114</xdr:row>
      <xdr:rowOff>25382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627500" y="10501313"/>
          <a:ext cx="18852606" cy="11241069"/>
        </a:xfrm>
        <a:prstGeom prst="rect">
          <a:avLst/>
        </a:prstGeom>
      </xdr:spPr>
    </xdr:pic>
    <xdr:clientData/>
  </xdr:twoCellAnchor>
  <xdr:twoCellAnchor editAs="oneCell">
    <xdr:from>
      <xdr:col>87</xdr:col>
      <xdr:colOff>476250</xdr:colOff>
      <xdr:row>134</xdr:row>
      <xdr:rowOff>0</xdr:rowOff>
    </xdr:from>
    <xdr:to>
      <xdr:col>117</xdr:col>
      <xdr:colOff>279388</xdr:colOff>
      <xdr:row>213</xdr:row>
      <xdr:rowOff>2101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770250" y="25527000"/>
          <a:ext cx="22663138" cy="15051601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211</xdr:row>
      <xdr:rowOff>0</xdr:rowOff>
    </xdr:from>
    <xdr:to>
      <xdr:col>84</xdr:col>
      <xdr:colOff>90207</xdr:colOff>
      <xdr:row>290</xdr:row>
      <xdr:rowOff>0</xdr:rowOff>
    </xdr:to>
    <xdr:pic>
      <xdr:nvPicPr>
        <xdr:cNvPr id="22" name="Picture 21" descr="Bild ausgeben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0" y="40195500"/>
          <a:ext cx="22602825" cy="1504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0</xdr:colOff>
      <xdr:row>302</xdr:row>
      <xdr:rowOff>0</xdr:rowOff>
    </xdr:from>
    <xdr:to>
      <xdr:col>84</xdr:col>
      <xdr:colOff>561975</xdr:colOff>
      <xdr:row>361</xdr:row>
      <xdr:rowOff>0</xdr:rowOff>
    </xdr:to>
    <xdr:pic>
      <xdr:nvPicPr>
        <xdr:cNvPr id="23" name="Picture 22" descr="Bild ausgeben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00" y="57531000"/>
          <a:ext cx="18849975" cy="1123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96</xdr:col>
      <xdr:colOff>40022</xdr:colOff>
      <xdr:row>5</xdr:row>
      <xdr:rowOff>189700</xdr:rowOff>
    </xdr:from>
    <xdr:to>
      <xdr:col>108</xdr:col>
      <xdr:colOff>600316</xdr:colOff>
      <xdr:row>35</xdr:row>
      <xdr:rowOff>76521</xdr:rowOff>
    </xdr:to>
    <xdr:graphicFrame macro="">
      <xdr:nvGraphicFramePr>
        <xdr:cNvPr id="8" name="Diagramm 7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 editAs="oneCell">
    <xdr:from>
      <xdr:col>140</xdr:col>
      <xdr:colOff>595312</xdr:colOff>
      <xdr:row>82</xdr:row>
      <xdr:rowOff>44222</xdr:rowOff>
    </xdr:from>
    <xdr:to>
      <xdr:col>175</xdr:col>
      <xdr:colOff>395287</xdr:colOff>
      <xdr:row>140</xdr:row>
      <xdr:rowOff>168047</xdr:rowOff>
    </xdr:to>
    <xdr:pic>
      <xdr:nvPicPr>
        <xdr:cNvPr id="13" name="Grafik 12" descr="Bild ausgeben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80562" y="15665222"/>
          <a:ext cx="26469975" cy="1117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62</xdr:col>
      <xdr:colOff>0</xdr:colOff>
      <xdr:row>50</xdr:row>
      <xdr:rowOff>0</xdr:rowOff>
    </xdr:from>
    <xdr:to>
      <xdr:col>72</xdr:col>
      <xdr:colOff>409015</xdr:colOff>
      <xdr:row>80</xdr:row>
      <xdr:rowOff>149201</xdr:rowOff>
    </xdr:to>
    <xdr:graphicFrame macro="">
      <xdr:nvGraphicFramePr>
        <xdr:cNvPr id="9" name="Chart 1">
          <a:extLst>
            <a:ext uri="{FF2B5EF4-FFF2-40B4-BE49-F238E27FC236}">
              <a16:creationId xmlns:a16="http://schemas.microsoft.com/office/drawing/2014/main" id="{76640EA8-FB7E-4E21-9749-83464B5CED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78441</xdr:colOff>
      <xdr:row>45</xdr:row>
      <xdr:rowOff>11206</xdr:rowOff>
    </xdr:from>
    <xdr:to>
      <xdr:col>18</xdr:col>
      <xdr:colOff>11766</xdr:colOff>
      <xdr:row>65</xdr:row>
      <xdr:rowOff>182656</xdr:rowOff>
    </xdr:to>
    <xdr:graphicFrame macro="">
      <xdr:nvGraphicFramePr>
        <xdr:cNvPr id="7" name="Diagramm 6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28</xdr:row>
      <xdr:rowOff>0</xdr:rowOff>
    </xdr:from>
    <xdr:to>
      <xdr:col>17</xdr:col>
      <xdr:colOff>695325</xdr:colOff>
      <xdr:row>48</xdr:row>
      <xdr:rowOff>171450</xdr:rowOff>
    </xdr:to>
    <xdr:graphicFrame macro="">
      <xdr:nvGraphicFramePr>
        <xdr:cNvPr id="5" name="Diagramm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Besitzer\Desktop\2024_UBER_MGI_Paper\V3_MC_001.xlsx" TargetMode="External"/><Relationship Id="rId1" Type="http://schemas.openxmlformats.org/officeDocument/2006/relationships/externalLinkPath" Target="file:///C:\Users\Besitzer\Desktop\2024_UBER_MGI_Paper\V3_MC_001.xlsx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I:\IW1\2025_LRSM_MC_Data_main_noZ_t1_007.xlsx" TargetMode="External"/><Relationship Id="rId1" Type="http://schemas.openxmlformats.org/officeDocument/2006/relationships/externalLinkPath" Target="file:///I:\IW1\2025_LRSM_MC_Data_main_noZ_t1_007.xlsx" TargetMode="External"/></Relationships>
</file>

<file path=xl/externalLinks/_rels/externalLink3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E:\Paper\2024_UBER_MGI_Paper\Exp_Imp_003_isotrop.xlsx" TargetMode="External"/><Relationship Id="rId1" Type="http://schemas.openxmlformats.org/officeDocument/2006/relationships/externalLinkPath" Target="Exp_Imp_003_isotrop.xlsx" TargetMode="External"/></Relationships>
</file>

<file path=xl/externalLinks/_rels/externalLink4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D:\Paper\Published\2018_Robust_KDF_Cone_published\Summary_Ron_arbocz_Cone_3.xlsx" TargetMode="External"/><Relationship Id="rId1" Type="http://schemas.openxmlformats.org/officeDocument/2006/relationships/externalLinkPath" Target="file:///D:\Paper\Published\2018_Robust_KDF_Cone_published\Summary_Ron_arbocz_Cone_3.xlsx" TargetMode="External"/></Relationships>
</file>

<file path=xl/externalLinks/_rels/externalLink5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E:\Paper\2024_UBER_MGI_Paper\Kopie%20von%20LRSM_Sphere_data_005_NDS_lambda_gr&#246;&#223;er_1_00.xlsx" TargetMode="External"/><Relationship Id="rId1" Type="http://schemas.openxmlformats.org/officeDocument/2006/relationships/externalLinkPath" Target="Kopie%20von%20LRSM_Sphere_data_005_NDS_lambda_gr&#246;&#223;er_1_00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Z07"/>
      <sheetName val="A400_ALL (W)"/>
      <sheetName val="A400_ALL"/>
      <sheetName val="A400_ST"/>
      <sheetName val="A400_N"/>
      <sheetName val="A400_B"/>
      <sheetName val="A400_IW1 (3)"/>
      <sheetName val="A400_IW1 (2)"/>
      <sheetName val="A50_IW1"/>
      <sheetName val="A100_IW1"/>
      <sheetName val="A200_IW1"/>
      <sheetName val="A300_IW1"/>
      <sheetName val="A400_IW1"/>
      <sheetName val="A500_IW1"/>
      <sheetName val="A600_IW1"/>
      <sheetName val="A700_IW1"/>
      <sheetName val="A800_IW1"/>
      <sheetName val="A1000_IW1"/>
      <sheetName val="A1200_IW1"/>
      <sheetName val="A1300_IW1"/>
      <sheetName val="A1400_IW1 "/>
      <sheetName val="A1500_IW1"/>
      <sheetName val="A2000_IW1"/>
      <sheetName val="A3000_IW1"/>
      <sheetName val="A5000_IW1"/>
      <sheetName val="A10000_IW1"/>
      <sheetName val="IW1 (new) (MC)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>
        <row r="1">
          <cell r="G1">
            <v>50</v>
          </cell>
          <cell r="H1">
            <v>100</v>
          </cell>
          <cell r="I1">
            <v>200</v>
          </cell>
          <cell r="J1">
            <v>300</v>
          </cell>
          <cell r="K1">
            <v>400</v>
          </cell>
          <cell r="L1">
            <v>500</v>
          </cell>
          <cell r="M1">
            <v>600</v>
          </cell>
          <cell r="N1">
            <v>700</v>
          </cell>
          <cell r="O1">
            <v>800</v>
          </cell>
          <cell r="P1">
            <v>1000</v>
          </cell>
          <cell r="Q1">
            <v>1200</v>
          </cell>
          <cell r="R1">
            <v>1300</v>
          </cell>
          <cell r="S1">
            <v>1400</v>
          </cell>
          <cell r="T1">
            <v>1500</v>
          </cell>
          <cell r="U1">
            <v>2000</v>
          </cell>
          <cell r="V1">
            <v>3000</v>
          </cell>
          <cell r="W1">
            <v>5000</v>
          </cell>
          <cell r="X1">
            <v>10000</v>
          </cell>
        </row>
        <row r="3">
          <cell r="B3" t="str">
            <v>SBPA</v>
          </cell>
          <cell r="G3">
            <v>0.71688129830054526</v>
          </cell>
          <cell r="H3">
            <v>0.65148603598673904</v>
          </cell>
          <cell r="I3">
            <v>0.59205625267654149</v>
          </cell>
          <cell r="J3">
            <v>0.55983800599036848</v>
          </cell>
          <cell r="K3">
            <v>0.53804776613895644</v>
          </cell>
          <cell r="L3">
            <v>0.52173173115327542</v>
          </cell>
          <cell r="M3">
            <v>0.50876852860022237</v>
          </cell>
          <cell r="N3">
            <v>0.49805990558550117</v>
          </cell>
          <cell r="O3">
            <v>0.48896603547109468</v>
          </cell>
          <cell r="P3">
            <v>0.47413837992889935</v>
          </cell>
          <cell r="Q3">
            <v>0.46235770512959506</v>
          </cell>
          <cell r="R3">
            <v>0.45727865405724955</v>
          </cell>
          <cell r="S3">
            <v>0.45262594287651942</v>
          </cell>
          <cell r="T3">
            <v>0.44833693417290388</v>
          </cell>
          <cell r="U3">
            <v>0.43088658384773798</v>
          </cell>
          <cell r="V3">
            <v>0.40743879457195575</v>
          </cell>
          <cell r="W3">
            <v>0.37970581731938957</v>
          </cell>
          <cell r="X3">
            <v>0.3450683374680607</v>
          </cell>
        </row>
        <row r="5">
          <cell r="B5">
            <v>0.5</v>
          </cell>
        </row>
        <row r="6">
          <cell r="B6">
            <v>1</v>
          </cell>
          <cell r="G6">
            <v>0.61799999999999999</v>
          </cell>
          <cell r="H6">
            <v>0.47699999999999998</v>
          </cell>
          <cell r="I6">
            <v>0.437</v>
          </cell>
          <cell r="J6">
            <v>0.44600000000000001</v>
          </cell>
          <cell r="K6">
            <v>0.45800000000000002</v>
          </cell>
          <cell r="L6">
            <v>0.46400000000000002</v>
          </cell>
          <cell r="M6">
            <v>0.46500000000000002</v>
          </cell>
          <cell r="N6">
            <v>0.45800000000000002</v>
          </cell>
          <cell r="O6">
            <v>0.46300000000000002</v>
          </cell>
          <cell r="P6">
            <v>0.442</v>
          </cell>
          <cell r="Q6">
            <v>0.42599999999999999</v>
          </cell>
          <cell r="T6">
            <v>0.40100000000000002</v>
          </cell>
          <cell r="U6">
            <v>0.38400000000000001</v>
          </cell>
          <cell r="V6">
            <v>0.36399999999999999</v>
          </cell>
          <cell r="W6">
            <v>0.33100000000000002</v>
          </cell>
          <cell r="X6">
            <v>0.29799999999999999</v>
          </cell>
        </row>
        <row r="7">
          <cell r="B7">
            <v>2</v>
          </cell>
          <cell r="G7">
            <v>0.55900000000000005</v>
          </cell>
          <cell r="H7">
            <v>0.40899999999999997</v>
          </cell>
          <cell r="I7">
            <v>0.36049999999999999</v>
          </cell>
          <cell r="J7">
            <v>0.35599999999999998</v>
          </cell>
          <cell r="K7">
            <v>0.34699999999999998</v>
          </cell>
          <cell r="L7">
            <v>0.34899999999999998</v>
          </cell>
          <cell r="M7">
            <v>0.35099999999999998</v>
          </cell>
          <cell r="N7">
            <v>0.35299999999999998</v>
          </cell>
          <cell r="O7">
            <v>0.35499999999999998</v>
          </cell>
          <cell r="P7">
            <v>0.36599999999999999</v>
          </cell>
          <cell r="Q7">
            <v>0.378</v>
          </cell>
          <cell r="R7">
            <v>0.35399999999999998</v>
          </cell>
          <cell r="S7">
            <v>0.372</v>
          </cell>
          <cell r="T7">
            <v>0.36899999999999999</v>
          </cell>
          <cell r="U7">
            <v>0.34699999999999998</v>
          </cell>
          <cell r="V7">
            <v>0.33600000000000002</v>
          </cell>
          <cell r="W7">
            <v>0.315</v>
          </cell>
          <cell r="X7">
            <v>0.28699999999999998</v>
          </cell>
        </row>
        <row r="8">
          <cell r="B8">
            <v>3</v>
          </cell>
          <cell r="G8">
            <v>0.52080000000000004</v>
          </cell>
          <cell r="H8">
            <v>0.36899999999999999</v>
          </cell>
          <cell r="I8">
            <v>0.32500000000000001</v>
          </cell>
          <cell r="J8">
            <v>0.31900000000000001</v>
          </cell>
          <cell r="K8">
            <v>0.31280000000000002</v>
          </cell>
          <cell r="L8">
            <v>0.30470000000000003</v>
          </cell>
          <cell r="M8">
            <v>0.29699999999999999</v>
          </cell>
          <cell r="N8">
            <v>0.29899999999999999</v>
          </cell>
          <cell r="O8">
            <v>0.30299999999999999</v>
          </cell>
          <cell r="P8">
            <v>0.30599999999999999</v>
          </cell>
          <cell r="Q8">
            <v>0.30299999999999999</v>
          </cell>
          <cell r="R8">
            <v>0.31090000000000001</v>
          </cell>
          <cell r="S8">
            <v>0.316</v>
          </cell>
          <cell r="T8">
            <v>0.307</v>
          </cell>
          <cell r="U8">
            <v>0.313</v>
          </cell>
          <cell r="V8">
            <v>0.30399999999999999</v>
          </cell>
          <cell r="W8">
            <v>0.30299999999999999</v>
          </cell>
          <cell r="X8">
            <v>0.27600000000000002</v>
          </cell>
        </row>
        <row r="9">
          <cell r="B9">
            <v>4</v>
          </cell>
        </row>
        <row r="10">
          <cell r="B10">
            <v>6</v>
          </cell>
        </row>
        <row r="11">
          <cell r="B11">
            <v>8</v>
          </cell>
        </row>
      </sheetData>
      <sheetData sheetId="27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LR2_Rt330 (t10) "/>
      <sheetName val="LR1_Rt330 (t10)"/>
      <sheetName val="LR3_Rt330 (t1)  ST5"/>
      <sheetName val="LR3_Rt330 (t1) exp. fit  (t10)"/>
      <sheetName val="LR3_Rt330 (t1) exp. fit "/>
      <sheetName val="LR025_Rt330 (t1)"/>
      <sheetName val="LR05_Rt330 (t1)"/>
      <sheetName val="LR1_Rt330 (t1)"/>
      <sheetName val="LR2_Rt330 (t1)"/>
      <sheetName val="LR3_Rt330 (t1) exp. fit  (2)"/>
      <sheetName val="LR3_Rt330 (t1) assumed"/>
      <sheetName val="LR3_Rt330 (t1)  (Yield=450)"/>
      <sheetName val="LR3_Rt330 (test)"/>
      <sheetName val="LR4_Rt330 (t1)"/>
      <sheetName val="LR10_Rt330 (t1)"/>
      <sheetName val="Summary_LRSM_FIT"/>
      <sheetName val="Summary"/>
      <sheetName val="Analytic_Eq"/>
      <sheetName val="Exp. Vergleich"/>
      <sheetName val="Sheet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>
        <row r="26">
          <cell r="C26" t="str">
            <v>Post-Buckling Perfect</v>
          </cell>
        </row>
        <row r="81">
          <cell r="C81">
            <v>74.002556231132743</v>
          </cell>
          <cell r="D81">
            <v>314.79993646759209</v>
          </cell>
          <cell r="E81">
            <v>1259.1997458703684</v>
          </cell>
          <cell r="F81">
            <v>2890.7248527786228</v>
          </cell>
          <cell r="G81">
            <v>5036.7989834814734</v>
          </cell>
          <cell r="H81">
            <v>31479.993646759202</v>
          </cell>
        </row>
        <row r="83">
          <cell r="C83">
            <v>0.59</v>
          </cell>
          <cell r="D83">
            <v>0.49</v>
          </cell>
          <cell r="E83">
            <v>0.43</v>
          </cell>
          <cell r="F83">
            <v>0.37</v>
          </cell>
          <cell r="G83">
            <v>0.33</v>
          </cell>
          <cell r="H83">
            <v>0.29599999999999999</v>
          </cell>
        </row>
        <row r="87">
          <cell r="C87">
            <v>0.37</v>
          </cell>
          <cell r="D87">
            <v>0.26500000000000001</v>
          </cell>
          <cell r="E87">
            <v>0.23699999999999999</v>
          </cell>
          <cell r="F87">
            <v>0.247</v>
          </cell>
          <cell r="G87">
            <v>0.26400000000000001</v>
          </cell>
          <cell r="H87">
            <v>0.22</v>
          </cell>
        </row>
      </sheetData>
      <sheetData sheetId="18"/>
      <sheetData sheetId="19">
        <row r="1">
          <cell r="G1">
            <v>74.002556231132743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heet19L"/>
      <sheetName val="Sheet18L"/>
      <sheetName val="Sheet17L"/>
      <sheetName val="Sheet8"/>
      <sheetName val="Sheet15L (2)"/>
      <sheetName val="Sheet15L"/>
      <sheetName val="Sheet14L"/>
      <sheetName val="Sheet13L"/>
      <sheetName val="Sheet12"/>
      <sheetName val="Sheet11L"/>
      <sheetName val="Sheet10"/>
      <sheetName val="Sheet9"/>
      <sheetName val="Sheet7"/>
      <sheetName val="Sheet6L"/>
      <sheetName val="Sheet5L"/>
      <sheetName val="Sheet4L"/>
      <sheetName val="Sheet3L"/>
      <sheetName val="Sheet2L"/>
      <sheetName val="Sheet1L"/>
      <sheetName val="Summary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5">
          <cell r="M5">
            <v>689.90245816761251</v>
          </cell>
          <cell r="V5">
            <v>0.32670458130080182</v>
          </cell>
        </row>
        <row r="6">
          <cell r="M6">
            <v>689.90245816761251</v>
          </cell>
          <cell r="V6">
            <v>0.2723874392563127</v>
          </cell>
        </row>
        <row r="7">
          <cell r="M7">
            <v>689.90245816761251</v>
          </cell>
          <cell r="V7">
            <v>0.2818077554042499</v>
          </cell>
        </row>
        <row r="8">
          <cell r="M8">
            <v>689.90245816761251</v>
          </cell>
          <cell r="V8">
            <v>0.28060516185344941</v>
          </cell>
        </row>
      </sheetData>
      <sheetData sheetId="12"/>
      <sheetData sheetId="13"/>
      <sheetData sheetId="14"/>
      <sheetData sheetId="15"/>
      <sheetData sheetId="16"/>
      <sheetData sheetId="17"/>
      <sheetData sheetId="18"/>
      <sheetData sheetId="19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Data_FINAL (2)"/>
      <sheetName val="Data_FINAL"/>
      <sheetName val="Threshold Batdorf (2)"/>
      <sheetName val="Tabelle3"/>
      <sheetName val="Weingarten,Seide (8)"/>
      <sheetName val="Weingarten,Seide (7)"/>
      <sheetName val="Threshold Batdorf"/>
      <sheetName val="Equ_Cyl_Vergleich (lrm1) (3)"/>
      <sheetName val="Equ_Cyl_Vergleich (lrm1) (2)"/>
      <sheetName val="Equ_Cyl_Vergleich (lrm1)"/>
      <sheetName val="Equ_Cyl_Vergleich (2)"/>
      <sheetName val="Weingarten,Seide (6)"/>
      <sheetName val="Weingarten,Seide (5)"/>
      <sheetName val="Weingarten,Seide (4)"/>
      <sheetName val="Weingarten,Seide (3)"/>
      <sheetName val="Weingarten,Seide (2)"/>
      <sheetName val="Weingarten,Seide"/>
      <sheetName val="Summary"/>
      <sheetName val="Variations"/>
      <sheetName val="IW1_overkill"/>
      <sheetName val="Tabelle1"/>
      <sheetName val="Tabelle2"/>
      <sheetName val="Summ_analy"/>
      <sheetName val="Equ_Cyl_Vergleich"/>
    </sheetNames>
    <sheetDataSet>
      <sheetData sheetId="0">
        <row r="2">
          <cell r="AR2" t="str">
            <v>Batdorf Parameter Z</v>
          </cell>
        </row>
        <row r="7">
          <cell r="AV7" t="str">
            <v>Knockdown Factor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Krenzke_Kiernan (NEW)"/>
      <sheetName val="Tsien"/>
      <sheetName val="Klöppel"/>
      <sheetName val="Kaplan_Fung"/>
      <sheetName val="Homewood"/>
      <sheetName val="Seaman"/>
      <sheetName val="Radtke"/>
      <sheetName val="Adam_King"/>
      <sheetName val="Parmerter"/>
      <sheetName val="Little"/>
      <sheetName val="Wang"/>
      <sheetName val="Carlson"/>
      <sheetName val="Tilman"/>
      <sheetName val="Sunakawa"/>
      <sheetName val="Yamada"/>
      <sheetName val="Blachut"/>
      <sheetName val="Pan"/>
      <sheetName val="Kolodziej"/>
      <sheetName val="Lee"/>
      <sheetName val="EVAN"/>
      <sheetName val="Zhang"/>
      <sheetName val="Summary"/>
      <sheetName val="Daco_Goerner_Bellinfante_Exp"/>
      <sheetName val="TH-empirical"/>
      <sheetName val="Huang _ Budansky"/>
      <sheetName val="Summary_Plastic_Buckling"/>
      <sheetName val="NDS"/>
    </sheetNames>
    <sheetDataSet>
      <sheetData sheetId="0">
        <row r="9">
          <cell r="A9" t="str">
            <v>Krenzke &amp; Kiernan [1963]</v>
          </cell>
        </row>
        <row r="58">
          <cell r="C58">
            <v>0.5223537638036293</v>
          </cell>
          <cell r="D58">
            <v>2.9176624846785777</v>
          </cell>
        </row>
        <row r="59">
          <cell r="C59">
            <v>0.54295466311995499</v>
          </cell>
          <cell r="D59">
            <v>2.9499028278799497</v>
          </cell>
        </row>
        <row r="60">
          <cell r="C60">
            <v>0.62107155591869379</v>
          </cell>
          <cell r="D60">
            <v>2.7297670968537289</v>
          </cell>
        </row>
        <row r="61">
          <cell r="C61">
            <v>0.73176692007946742</v>
          </cell>
          <cell r="D61">
            <v>33.183364842252175</v>
          </cell>
        </row>
        <row r="62">
          <cell r="C62">
            <v>0.45971901263618664</v>
          </cell>
          <cell r="D62">
            <v>3.6049450685353674</v>
          </cell>
        </row>
        <row r="63">
          <cell r="C63">
            <v>0.4360160016601497</v>
          </cell>
          <cell r="D63">
            <v>4.0684181099046093</v>
          </cell>
        </row>
        <row r="64">
          <cell r="C64">
            <v>0.44663802941604941</v>
          </cell>
          <cell r="D64">
            <v>4.0752158057225003</v>
          </cell>
        </row>
        <row r="65">
          <cell r="C65">
            <v>0.53491730068851195</v>
          </cell>
          <cell r="D65">
            <v>3.179319391336441</v>
          </cell>
        </row>
        <row r="66">
          <cell r="C66">
            <v>0.55108459705553936</v>
          </cell>
          <cell r="D66">
            <v>8.4656823266723134</v>
          </cell>
        </row>
        <row r="67">
          <cell r="C67">
            <v>0.49912358084780278</v>
          </cell>
          <cell r="D67">
            <v>4.5384722682297731</v>
          </cell>
        </row>
        <row r="68">
          <cell r="C68">
            <v>0.53698812836039478</v>
          </cell>
          <cell r="D68">
            <v>4.9827742147823315</v>
          </cell>
        </row>
        <row r="69">
          <cell r="C69">
            <v>0.56233779877912582</v>
          </cell>
          <cell r="D69">
            <v>8.9498201357756777</v>
          </cell>
        </row>
        <row r="70">
          <cell r="C70">
            <v>0.56716736697154446</v>
          </cell>
          <cell r="D70">
            <v>6.1089039752337326</v>
          </cell>
        </row>
        <row r="71">
          <cell r="C71">
            <v>0.45485014389031025</v>
          </cell>
          <cell r="D71">
            <v>6.2709720073735253</v>
          </cell>
        </row>
        <row r="72">
          <cell r="C72">
            <v>0.68683612865389909</v>
          </cell>
          <cell r="D72">
            <v>9.9097813789274909</v>
          </cell>
        </row>
        <row r="73">
          <cell r="C73">
            <v>0.691048156348823</v>
          </cell>
          <cell r="D73">
            <v>11.713623396726543</v>
          </cell>
        </row>
        <row r="74">
          <cell r="C74">
            <v>0.68272227494702997</v>
          </cell>
          <cell r="D74">
            <v>12.986802445571966</v>
          </cell>
        </row>
        <row r="75">
          <cell r="C75">
            <v>0.69308574955061208</v>
          </cell>
          <cell r="D75">
            <v>7.6697280901204374</v>
          </cell>
        </row>
        <row r="76">
          <cell r="C76">
            <v>0.6915060798259216</v>
          </cell>
          <cell r="D76">
            <v>6.2883350633764623</v>
          </cell>
        </row>
        <row r="77">
          <cell r="C77">
            <v>0.61488333311711396</v>
          </cell>
          <cell r="D77">
            <v>5.4966391889251787</v>
          </cell>
        </row>
        <row r="78">
          <cell r="C78">
            <v>0.71683290130233501</v>
          </cell>
          <cell r="D78">
            <v>7.3181685113753936</v>
          </cell>
        </row>
        <row r="79">
          <cell r="C79">
            <v>0.70717142082124085</v>
          </cell>
          <cell r="D79">
            <v>8.6837065375923466</v>
          </cell>
        </row>
        <row r="80">
          <cell r="C80">
            <v>0.7548981309468652</v>
          </cell>
          <cell r="D80">
            <v>7.4722521138435205</v>
          </cell>
        </row>
      </sheetData>
      <sheetData sheetId="1"/>
      <sheetData sheetId="2"/>
      <sheetData sheetId="3">
        <row r="7">
          <cell r="A7" t="str">
            <v>Kaplan [1954]</v>
          </cell>
        </row>
        <row r="9">
          <cell r="C9">
            <v>0.48819837791252979</v>
          </cell>
          <cell r="D9">
            <v>5.2616884923460256</v>
          </cell>
        </row>
        <row r="10">
          <cell r="C10">
            <v>0.43910707096437768</v>
          </cell>
          <cell r="D10">
            <v>4.9825540078592576</v>
          </cell>
        </row>
        <row r="11">
          <cell r="C11">
            <v>0.44585174703333197</v>
          </cell>
          <cell r="D11">
            <v>4.9432691320411628</v>
          </cell>
        </row>
        <row r="12">
          <cell r="C12">
            <v>0.40079173666255014</v>
          </cell>
          <cell r="D12">
            <v>4.8947154838890032</v>
          </cell>
        </row>
        <row r="13">
          <cell r="C13">
            <v>0.45361511670807719</v>
          </cell>
          <cell r="D13">
            <v>4.0788742470100017</v>
          </cell>
        </row>
        <row r="14">
          <cell r="C14">
            <v>0.47639916007797461</v>
          </cell>
          <cell r="D14">
            <v>4.0388450719298445</v>
          </cell>
        </row>
        <row r="15">
          <cell r="C15">
            <v>0.43842249355740875</v>
          </cell>
          <cell r="D15">
            <v>4.095657991040949</v>
          </cell>
        </row>
        <row r="16">
          <cell r="C16">
            <v>0.60964907691810233</v>
          </cell>
          <cell r="D16">
            <v>7.0853150537816134</v>
          </cell>
        </row>
        <row r="17">
          <cell r="C17">
            <v>0.49317211142372036</v>
          </cell>
          <cell r="D17">
            <v>7.369739851905921</v>
          </cell>
        </row>
        <row r="18">
          <cell r="C18">
            <v>0.63055924631115046</v>
          </cell>
          <cell r="D18">
            <v>6.7342847173748304</v>
          </cell>
        </row>
        <row r="19">
          <cell r="C19">
            <v>0.56678225604011712</v>
          </cell>
          <cell r="D19">
            <v>7.264201134675015</v>
          </cell>
        </row>
        <row r="20">
          <cell r="C20">
            <v>0.54734527370865049</v>
          </cell>
          <cell r="D20">
            <v>6.1229057327833285</v>
          </cell>
        </row>
        <row r="21">
          <cell r="C21">
            <v>0.67383927118745002</v>
          </cell>
          <cell r="D21">
            <v>5.6237060554984799</v>
          </cell>
        </row>
        <row r="22">
          <cell r="C22">
            <v>0.5782808294438414</v>
          </cell>
          <cell r="D22">
            <v>5.5754502669853832</v>
          </cell>
        </row>
        <row r="23">
          <cell r="C23">
            <v>0.44106645982885689</v>
          </cell>
          <cell r="D23">
            <v>9.030586954271449</v>
          </cell>
        </row>
        <row r="24">
          <cell r="C24">
            <v>0.60751541441637513</v>
          </cell>
          <cell r="D24">
            <v>8.9086213100383311</v>
          </cell>
        </row>
        <row r="25">
          <cell r="C25">
            <v>0.72940287573821294</v>
          </cell>
          <cell r="D25">
            <v>5.4519103575037748</v>
          </cell>
        </row>
        <row r="26">
          <cell r="C26">
            <v>0.4691763037149112</v>
          </cell>
          <cell r="D26">
            <v>9.2847134292740545</v>
          </cell>
        </row>
        <row r="27">
          <cell r="C27">
            <v>0.39744227335300314</v>
          </cell>
          <cell r="D27">
            <v>8.6051735196523005</v>
          </cell>
        </row>
        <row r="28">
          <cell r="C28">
            <v>0.40274178574393182</v>
          </cell>
          <cell r="D28">
            <v>8.4366642989855833</v>
          </cell>
        </row>
        <row r="29">
          <cell r="C29">
            <v>0.33654299872472032</v>
          </cell>
          <cell r="D29">
            <v>8.6454484603072181</v>
          </cell>
        </row>
        <row r="30">
          <cell r="C30">
            <v>0.40975901264701903</v>
          </cell>
          <cell r="D30">
            <v>8.0097965974867744</v>
          </cell>
        </row>
        <row r="31">
          <cell r="C31">
            <v>0.77893023476352474</v>
          </cell>
          <cell r="D31">
            <v>12.071396290115986</v>
          </cell>
        </row>
      </sheetData>
      <sheetData sheetId="4">
        <row r="7">
          <cell r="A7" t="str">
            <v>Homewood [1961]</v>
          </cell>
        </row>
        <row r="16">
          <cell r="C16">
            <v>0.29199999999999998</v>
          </cell>
          <cell r="D16">
            <v>20.5</v>
          </cell>
        </row>
        <row r="17">
          <cell r="C17">
            <v>0.433</v>
          </cell>
          <cell r="D17">
            <v>11.1</v>
          </cell>
        </row>
        <row r="18">
          <cell r="C18">
            <v>0.28899999999999998</v>
          </cell>
          <cell r="D18">
            <v>14</v>
          </cell>
        </row>
        <row r="19">
          <cell r="C19">
            <v>0.17599999999999999</v>
          </cell>
          <cell r="D19">
            <v>14</v>
          </cell>
        </row>
        <row r="20">
          <cell r="C20">
            <v>0.217</v>
          </cell>
          <cell r="D20">
            <v>14.3</v>
          </cell>
        </row>
      </sheetData>
      <sheetData sheetId="5">
        <row r="7">
          <cell r="A7" t="str">
            <v>Seaman [1962]</v>
          </cell>
        </row>
        <row r="9">
          <cell r="C9">
            <v>0.56000000000000005</v>
          </cell>
          <cell r="D9">
            <v>3.31</v>
          </cell>
        </row>
        <row r="10">
          <cell r="C10">
            <v>0.58799999999999997</v>
          </cell>
          <cell r="D10">
            <v>3.43</v>
          </cell>
        </row>
        <row r="11">
          <cell r="C11">
            <v>0.36</v>
          </cell>
          <cell r="D11">
            <v>4.67</v>
          </cell>
        </row>
        <row r="12">
          <cell r="C12">
            <v>0.36</v>
          </cell>
          <cell r="D12">
            <v>4.92</v>
          </cell>
        </row>
        <row r="13">
          <cell r="C13">
            <v>0.51800000000000002</v>
          </cell>
          <cell r="D13">
            <v>5.0999999999999996</v>
          </cell>
        </row>
        <row r="14">
          <cell r="C14">
            <v>0.307</v>
          </cell>
          <cell r="D14">
            <v>5.15</v>
          </cell>
        </row>
        <row r="15">
          <cell r="C15">
            <v>0.46200000000000002</v>
          </cell>
          <cell r="D15">
            <v>5.2</v>
          </cell>
        </row>
        <row r="16">
          <cell r="C16">
            <v>0.48399999999999999</v>
          </cell>
          <cell r="D16">
            <v>5.76</v>
          </cell>
        </row>
        <row r="17">
          <cell r="C17">
            <v>0.50900000000000001</v>
          </cell>
          <cell r="D17">
            <v>5.36</v>
          </cell>
        </row>
        <row r="18">
          <cell r="C18">
            <v>0.49</v>
          </cell>
          <cell r="D18">
            <v>6.87</v>
          </cell>
        </row>
        <row r="19">
          <cell r="C19">
            <v>0.45100000000000001</v>
          </cell>
          <cell r="D19">
            <v>7.03</v>
          </cell>
        </row>
        <row r="20">
          <cell r="C20">
            <v>0.442</v>
          </cell>
          <cell r="D20">
            <v>7.25</v>
          </cell>
        </row>
        <row r="21">
          <cell r="C21">
            <v>0.47099999999999997</v>
          </cell>
          <cell r="D21">
            <v>7.32</v>
          </cell>
        </row>
        <row r="22">
          <cell r="C22">
            <v>0.44500000000000001</v>
          </cell>
          <cell r="D22">
            <v>7.32</v>
          </cell>
        </row>
        <row r="23">
          <cell r="C23">
            <v>0.45800000000000002</v>
          </cell>
          <cell r="D23">
            <v>7.34</v>
          </cell>
        </row>
        <row r="24">
          <cell r="C24">
            <v>0.45900000000000002</v>
          </cell>
          <cell r="D24">
            <v>7.47</v>
          </cell>
        </row>
        <row r="25">
          <cell r="C25">
            <v>0.253</v>
          </cell>
          <cell r="D25">
            <v>9.1999999999999993</v>
          </cell>
        </row>
        <row r="26">
          <cell r="C26">
            <v>0.30299999999999999</v>
          </cell>
          <cell r="D26">
            <v>9.25</v>
          </cell>
        </row>
        <row r="27">
          <cell r="C27">
            <v>0.496</v>
          </cell>
          <cell r="D27">
            <v>9.85</v>
          </cell>
        </row>
        <row r="28">
          <cell r="C28">
            <v>0.28599999999999998</v>
          </cell>
          <cell r="D28">
            <v>9.9</v>
          </cell>
        </row>
        <row r="29">
          <cell r="C29">
            <v>0.309</v>
          </cell>
          <cell r="D29">
            <v>11.6</v>
          </cell>
        </row>
        <row r="30">
          <cell r="C30">
            <v>0.42399999999999999</v>
          </cell>
          <cell r="D30">
            <v>11.7</v>
          </cell>
        </row>
        <row r="31">
          <cell r="C31">
            <v>0.41299999999999998</v>
          </cell>
          <cell r="D31">
            <v>11.8</v>
          </cell>
        </row>
        <row r="32">
          <cell r="C32">
            <v>0.52</v>
          </cell>
          <cell r="D32">
            <v>12</v>
          </cell>
        </row>
        <row r="33">
          <cell r="C33">
            <v>0.36799999999999999</v>
          </cell>
          <cell r="D33">
            <v>12.3</v>
          </cell>
        </row>
        <row r="34">
          <cell r="C34">
            <v>0.434</v>
          </cell>
          <cell r="D34">
            <v>12.4</v>
          </cell>
        </row>
        <row r="35">
          <cell r="C35">
            <v>0.55200000000000005</v>
          </cell>
          <cell r="D35">
            <v>12.4</v>
          </cell>
        </row>
        <row r="36">
          <cell r="C36">
            <v>0.28799999999999998</v>
          </cell>
          <cell r="D36">
            <v>12.6</v>
          </cell>
        </row>
        <row r="37">
          <cell r="C37">
            <v>0.433</v>
          </cell>
          <cell r="D37">
            <v>15.2</v>
          </cell>
        </row>
        <row r="38">
          <cell r="C38">
            <v>0.48499999999999999</v>
          </cell>
          <cell r="D38">
            <v>15.7</v>
          </cell>
        </row>
        <row r="39">
          <cell r="C39">
            <v>0.46100000000000002</v>
          </cell>
          <cell r="D39">
            <v>16.100000000000001</v>
          </cell>
        </row>
        <row r="40">
          <cell r="C40">
            <v>0.32400000000000001</v>
          </cell>
          <cell r="D40">
            <v>16.100000000000001</v>
          </cell>
        </row>
        <row r="41">
          <cell r="C41">
            <v>0.39500000000000002</v>
          </cell>
          <cell r="D41">
            <v>20.2</v>
          </cell>
        </row>
        <row r="42">
          <cell r="C42">
            <v>0.38300000000000001</v>
          </cell>
          <cell r="D42">
            <v>20.3</v>
          </cell>
        </row>
        <row r="43">
          <cell r="C43">
            <v>0.34599999999999997</v>
          </cell>
          <cell r="D43">
            <v>20.5</v>
          </cell>
        </row>
        <row r="44">
          <cell r="C44">
            <v>0.443</v>
          </cell>
          <cell r="D44">
            <v>20.6</v>
          </cell>
        </row>
        <row r="45">
          <cell r="C45">
            <v>0.373</v>
          </cell>
          <cell r="D45">
            <v>24.7</v>
          </cell>
        </row>
        <row r="46">
          <cell r="C46">
            <v>0.30499999999999999</v>
          </cell>
          <cell r="D46">
            <v>25.6</v>
          </cell>
        </row>
        <row r="47">
          <cell r="C47">
            <v>0.28699999999999998</v>
          </cell>
          <cell r="D47">
            <v>25.6</v>
          </cell>
        </row>
      </sheetData>
      <sheetData sheetId="6"/>
      <sheetData sheetId="7">
        <row r="7">
          <cell r="A7" t="str">
            <v>Adam [1963]</v>
          </cell>
        </row>
        <row r="9">
          <cell r="C9">
            <v>0.83</v>
          </cell>
          <cell r="D9">
            <v>13.61226683485023</v>
          </cell>
        </row>
        <row r="10">
          <cell r="C10">
            <v>0.66</v>
          </cell>
          <cell r="D10">
            <v>13.840858219802275</v>
          </cell>
        </row>
        <row r="11">
          <cell r="C11">
            <v>0.83</v>
          </cell>
          <cell r="D11">
            <v>19.461087160284364</v>
          </cell>
        </row>
        <row r="12">
          <cell r="C12">
            <v>0.81</v>
          </cell>
          <cell r="D12">
            <v>13.112789429763064</v>
          </cell>
        </row>
        <row r="13">
          <cell r="C13">
            <v>0.83</v>
          </cell>
          <cell r="D13">
            <v>25.089611131501471</v>
          </cell>
        </row>
        <row r="14">
          <cell r="C14">
            <v>0.54</v>
          </cell>
          <cell r="D14">
            <v>22.800009089208434</v>
          </cell>
        </row>
        <row r="15">
          <cell r="C15">
            <v>0.89</v>
          </cell>
          <cell r="D15">
            <v>19.363011299237719</v>
          </cell>
        </row>
        <row r="16">
          <cell r="C16">
            <v>0.79</v>
          </cell>
          <cell r="D16">
            <v>43.115229032571314</v>
          </cell>
        </row>
      </sheetData>
      <sheetData sheetId="8"/>
      <sheetData sheetId="9">
        <row r="7">
          <cell r="A7" t="str">
            <v>Little [1964]</v>
          </cell>
        </row>
        <row r="9">
          <cell r="C9">
            <v>0.54</v>
          </cell>
          <cell r="D9">
            <v>21.862468661675347</v>
          </cell>
        </row>
        <row r="10">
          <cell r="C10">
            <v>0.44</v>
          </cell>
          <cell r="D10">
            <v>21.862468661675347</v>
          </cell>
        </row>
        <row r="11">
          <cell r="C11">
            <v>0.46</v>
          </cell>
          <cell r="D11">
            <v>21.905803627214794</v>
          </cell>
        </row>
        <row r="12">
          <cell r="C12">
            <v>0.49</v>
          </cell>
          <cell r="D12">
            <v>21.905803627214794</v>
          </cell>
        </row>
        <row r="13">
          <cell r="C13">
            <v>0.52</v>
          </cell>
          <cell r="D13">
            <v>21.819389863835532</v>
          </cell>
        </row>
        <row r="14">
          <cell r="C14">
            <v>0.54</v>
          </cell>
          <cell r="D14">
            <v>21.524804065362158</v>
          </cell>
        </row>
        <row r="15">
          <cell r="C15">
            <v>0.5</v>
          </cell>
          <cell r="D15">
            <v>21.281578132362895</v>
          </cell>
        </row>
        <row r="16">
          <cell r="C16">
            <v>0.48</v>
          </cell>
          <cell r="D16">
            <v>22.400150655579647</v>
          </cell>
        </row>
        <row r="17">
          <cell r="C17">
            <v>0.5</v>
          </cell>
          <cell r="D17">
            <v>22.35382144226935</v>
          </cell>
        </row>
        <row r="18">
          <cell r="C18">
            <v>0.5</v>
          </cell>
          <cell r="D18">
            <v>21.949397309392058</v>
          </cell>
        </row>
        <row r="19">
          <cell r="C19">
            <v>0.52</v>
          </cell>
          <cell r="D19">
            <v>22.49367987512985</v>
          </cell>
        </row>
        <row r="20">
          <cell r="C20">
            <v>0.55000000000000004</v>
          </cell>
          <cell r="D20">
            <v>20.455520705868352</v>
          </cell>
        </row>
        <row r="21">
          <cell r="C21">
            <v>0.56999999999999995</v>
          </cell>
          <cell r="D21">
            <v>20.634801265149768</v>
          </cell>
        </row>
        <row r="22">
          <cell r="C22">
            <v>0.59</v>
          </cell>
          <cell r="D22">
            <v>20.455520705868352</v>
          </cell>
        </row>
        <row r="23">
          <cell r="C23">
            <v>0.69</v>
          </cell>
          <cell r="D23">
            <v>20.14426047819903</v>
          </cell>
        </row>
        <row r="24">
          <cell r="C24">
            <v>0.54</v>
          </cell>
          <cell r="D24">
            <v>20.744659013659341</v>
          </cell>
        </row>
        <row r="25">
          <cell r="C25">
            <v>0.56999999999999995</v>
          </cell>
          <cell r="D25">
            <v>20.893903089052117</v>
          </cell>
        </row>
        <row r="26">
          <cell r="C26">
            <v>0.6</v>
          </cell>
          <cell r="D26">
            <v>19.944477751375352</v>
          </cell>
        </row>
        <row r="27">
          <cell r="C27">
            <v>0.61</v>
          </cell>
          <cell r="D27">
            <v>19.977362320699797</v>
          </cell>
        </row>
        <row r="28">
          <cell r="C28">
            <v>0.6</v>
          </cell>
          <cell r="D28">
            <v>19.750523602992466</v>
          </cell>
        </row>
        <row r="29">
          <cell r="C29">
            <v>0.59</v>
          </cell>
          <cell r="D29">
            <v>19.814544917093947</v>
          </cell>
        </row>
        <row r="30">
          <cell r="C30">
            <v>0.5</v>
          </cell>
          <cell r="D30">
            <v>19.798481237990483</v>
          </cell>
        </row>
        <row r="31">
          <cell r="C31">
            <v>0.64</v>
          </cell>
          <cell r="D31">
            <v>19.73461500306674</v>
          </cell>
        </row>
        <row r="32">
          <cell r="C32">
            <v>0.64</v>
          </cell>
          <cell r="D32">
            <v>19.608715057643824</v>
          </cell>
        </row>
      </sheetData>
      <sheetData sheetId="10"/>
      <sheetData sheetId="11"/>
      <sheetData sheetId="12"/>
      <sheetData sheetId="13"/>
      <sheetData sheetId="14"/>
      <sheetData sheetId="15">
        <row r="7">
          <cell r="A7" t="str">
            <v>Blachut [2004]</v>
          </cell>
        </row>
        <row r="10">
          <cell r="C10">
            <v>0.49</v>
          </cell>
          <cell r="D10">
            <v>4.1160802271467345</v>
          </cell>
        </row>
        <row r="11">
          <cell r="C11">
            <v>0.57999999999999996</v>
          </cell>
          <cell r="D11">
            <v>3.3521365110263939</v>
          </cell>
        </row>
        <row r="12">
          <cell r="C12">
            <v>0.62</v>
          </cell>
          <cell r="D12">
            <v>5.0456636038729412</v>
          </cell>
        </row>
        <row r="13">
          <cell r="C13">
            <v>0.52</v>
          </cell>
          <cell r="D13">
            <v>3.7412505668116944</v>
          </cell>
        </row>
        <row r="14">
          <cell r="C14">
            <v>0.61</v>
          </cell>
          <cell r="D14">
            <v>3.5609344620839023</v>
          </cell>
        </row>
      </sheetData>
      <sheetData sheetId="16"/>
      <sheetData sheetId="17">
        <row r="7">
          <cell r="A7" t="str">
            <v>Kołodziej [2017]</v>
          </cell>
        </row>
        <row r="9">
          <cell r="C9">
            <v>0.38674252655503066</v>
          </cell>
          <cell r="D9">
            <v>14.36</v>
          </cell>
        </row>
        <row r="10">
          <cell r="C10">
            <v>0.39331884280945384</v>
          </cell>
          <cell r="D10">
            <v>14.36</v>
          </cell>
        </row>
        <row r="11">
          <cell r="C11">
            <v>0.39686296534177773</v>
          </cell>
          <cell r="D11">
            <v>14.36</v>
          </cell>
        </row>
        <row r="12">
          <cell r="C12">
            <v>0.38977472027713</v>
          </cell>
          <cell r="D12">
            <v>14.36</v>
          </cell>
        </row>
        <row r="13">
          <cell r="C13">
            <v>0.39509090407561581</v>
          </cell>
          <cell r="D13">
            <v>14.36</v>
          </cell>
        </row>
        <row r="14">
          <cell r="C14">
            <v>0.60521713499067142</v>
          </cell>
          <cell r="D14">
            <v>11.36</v>
          </cell>
        </row>
        <row r="15">
          <cell r="C15">
            <v>0.60501704285784474</v>
          </cell>
          <cell r="D15">
            <v>11.36</v>
          </cell>
        </row>
        <row r="16">
          <cell r="C16">
            <v>0.54792921819213436</v>
          </cell>
          <cell r="D16">
            <v>11.36</v>
          </cell>
        </row>
        <row r="17">
          <cell r="C17">
            <v>0.54546654578811338</v>
          </cell>
          <cell r="D17">
            <v>11.36</v>
          </cell>
        </row>
        <row r="18">
          <cell r="C18">
            <v>0.54606682218659341</v>
          </cell>
          <cell r="D18">
            <v>11.36</v>
          </cell>
        </row>
        <row r="19">
          <cell r="C19">
            <v>0.47698366261862685</v>
          </cell>
          <cell r="D19">
            <v>10.15</v>
          </cell>
        </row>
        <row r="20">
          <cell r="C20">
            <v>0.48840517546881873</v>
          </cell>
          <cell r="D20">
            <v>10.15</v>
          </cell>
        </row>
        <row r="21">
          <cell r="C21">
            <v>0.42106850825107817</v>
          </cell>
          <cell r="D21">
            <v>10.15</v>
          </cell>
        </row>
        <row r="22">
          <cell r="C22">
            <v>0.43230278318569321</v>
          </cell>
          <cell r="D22">
            <v>10.15</v>
          </cell>
        </row>
        <row r="23">
          <cell r="C23">
            <v>0.416367851107384</v>
          </cell>
          <cell r="D23">
            <v>10.15</v>
          </cell>
        </row>
      </sheetData>
      <sheetData sheetId="18"/>
      <sheetData sheetId="19"/>
      <sheetData sheetId="20">
        <row r="48">
          <cell r="A48" t="str">
            <v>Zhang [2019]</v>
          </cell>
        </row>
        <row r="69">
          <cell r="C69">
            <v>0.52535867544911519</v>
          </cell>
          <cell r="D69">
            <v>14.939851450867701</v>
          </cell>
        </row>
        <row r="70">
          <cell r="C70">
            <v>0.7754690487890743</v>
          </cell>
          <cell r="D70">
            <v>14.983003577115635</v>
          </cell>
        </row>
        <row r="71">
          <cell r="C71">
            <v>0.6121035691775093</v>
          </cell>
          <cell r="D71">
            <v>14.983003577115635</v>
          </cell>
        </row>
        <row r="72">
          <cell r="C72">
            <v>0.61408903360104694</v>
          </cell>
          <cell r="D72">
            <v>15.007830443483728</v>
          </cell>
        </row>
        <row r="73">
          <cell r="C73">
            <v>0.55996593233451408</v>
          </cell>
          <cell r="D73">
            <v>15.007830443483728</v>
          </cell>
        </row>
        <row r="74">
          <cell r="C74">
            <v>0.77904007572739675</v>
          </cell>
          <cell r="D74">
            <v>15.020290246745253</v>
          </cell>
        </row>
        <row r="75">
          <cell r="C75">
            <v>0.53614422176792831</v>
          </cell>
          <cell r="D75">
            <v>15.045303237005854</v>
          </cell>
        </row>
        <row r="76">
          <cell r="C76">
            <v>0.81788275399107502</v>
          </cell>
          <cell r="D76">
            <v>15.045303237005854</v>
          </cell>
        </row>
        <row r="77">
          <cell r="C77">
            <v>0.63286570234312811</v>
          </cell>
          <cell r="D77">
            <v>15.05785668369295</v>
          </cell>
        </row>
        <row r="78">
          <cell r="C78">
            <v>0.82272541304606661</v>
          </cell>
          <cell r="D78">
            <v>15.05785668369295</v>
          </cell>
        </row>
        <row r="79">
          <cell r="C79">
            <v>0.49657345827771798</v>
          </cell>
          <cell r="D79">
            <v>15.064145202106026</v>
          </cell>
        </row>
        <row r="80">
          <cell r="C80">
            <v>0.48893774143225721</v>
          </cell>
          <cell r="D80">
            <v>15.070441605809227</v>
          </cell>
        </row>
        <row r="81">
          <cell r="C81">
            <v>0.50247733484909352</v>
          </cell>
          <cell r="D81">
            <v>15.076745911295516</v>
          </cell>
        </row>
        <row r="82">
          <cell r="C82">
            <v>0.42332715757085299</v>
          </cell>
          <cell r="D82">
            <v>15.089378293831141</v>
          </cell>
        </row>
        <row r="83">
          <cell r="C83">
            <v>0.31270900584379591</v>
          </cell>
          <cell r="D83">
            <v>15.089378293831141</v>
          </cell>
        </row>
        <row r="84">
          <cell r="C84">
            <v>0.4005984641353087</v>
          </cell>
          <cell r="D84">
            <v>15.095706404108832</v>
          </cell>
        </row>
        <row r="85">
          <cell r="C85">
            <v>0.5860948569103237</v>
          </cell>
          <cell r="D85">
            <v>15.165845227572422</v>
          </cell>
        </row>
        <row r="86">
          <cell r="C86">
            <v>0.33006477349691249</v>
          </cell>
          <cell r="D86">
            <v>15.217473786184286</v>
          </cell>
        </row>
        <row r="105">
          <cell r="A105" t="str">
            <v>Zhang [2018]</v>
          </cell>
        </row>
        <row r="106">
          <cell r="C106">
            <v>0.70495769532597585</v>
          </cell>
          <cell r="D106">
            <v>25.11717613720861</v>
          </cell>
        </row>
        <row r="107">
          <cell r="C107">
            <v>0.72882236784057119</v>
          </cell>
          <cell r="D107">
            <v>24.986696417552356</v>
          </cell>
        </row>
        <row r="108">
          <cell r="C108">
            <v>0.68330937651654455</v>
          </cell>
          <cell r="D108">
            <v>24.731723456209796</v>
          </cell>
        </row>
        <row r="109">
          <cell r="C109">
            <v>0.72329294909053887</v>
          </cell>
          <cell r="D109">
            <v>24.783938227237645</v>
          </cell>
        </row>
        <row r="110">
          <cell r="C110">
            <v>0.78125375348414128</v>
          </cell>
          <cell r="D110">
            <v>24.696118377515326</v>
          </cell>
        </row>
        <row r="111">
          <cell r="C111">
            <v>0.72298848122656534</v>
          </cell>
          <cell r="D111">
            <v>24.943117373018037</v>
          </cell>
        </row>
      </sheetData>
      <sheetData sheetId="21"/>
      <sheetData sheetId="22"/>
      <sheetData sheetId="23"/>
      <sheetData sheetId="24"/>
      <sheetData sheetId="25"/>
      <sheetData sheetId="26"/>
    </sheetDataSet>
  </externalBook>
</externalLink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6FD7C6-8DB4-44F4-AA71-E97AB8FFD21A}">
  <dimension ref="A1:AD222"/>
  <sheetViews>
    <sheetView zoomScale="70" zoomScaleNormal="70" workbookViewId="0">
      <selection activeCell="E18" sqref="E18"/>
    </sheetView>
  </sheetViews>
  <sheetFormatPr baseColWidth="10" defaultRowHeight="15" x14ac:dyDescent="0.25"/>
  <cols>
    <col min="5" max="5" width="33.7109375" bestFit="1" customWidth="1"/>
  </cols>
  <sheetData>
    <row r="1" spans="1:30" x14ac:dyDescent="0.25">
      <c r="A1" s="15" t="s">
        <v>111</v>
      </c>
      <c r="B1" s="16">
        <v>1965</v>
      </c>
      <c r="C1" s="16">
        <v>1</v>
      </c>
      <c r="D1" t="s">
        <v>112</v>
      </c>
      <c r="E1" t="s">
        <v>113</v>
      </c>
      <c r="F1" s="17">
        <v>3</v>
      </c>
      <c r="G1" s="17">
        <v>0.30226000000000003</v>
      </c>
      <c r="H1">
        <v>0.90678000000000003</v>
      </c>
      <c r="I1">
        <v>75.399900000000002</v>
      </c>
      <c r="J1">
        <v>170</v>
      </c>
      <c r="K1">
        <f>J1^2*SQRT(1-0.3^2)/(I1*H1)</f>
        <v>403.22350120764816</v>
      </c>
      <c r="L1">
        <v>205.23</v>
      </c>
      <c r="M1">
        <v>169.67</v>
      </c>
      <c r="N1">
        <v>83.151260504201687</v>
      </c>
      <c r="O1">
        <v>61018.6</v>
      </c>
      <c r="P1">
        <v>21304.799999999999</v>
      </c>
      <c r="Q1">
        <v>9583.7099999999991</v>
      </c>
      <c r="R1">
        <v>0.32</v>
      </c>
      <c r="S1" t="s">
        <v>100</v>
      </c>
      <c r="T1">
        <v>62.364100000000001</v>
      </c>
      <c r="U1" s="2">
        <v>86858</v>
      </c>
      <c r="V1" s="18">
        <f>T1*1000/U1</f>
        <v>0.71800064473047964</v>
      </c>
      <c r="W1" s="18" t="s">
        <v>101</v>
      </c>
      <c r="X1" t="s">
        <v>404</v>
      </c>
      <c r="AC1">
        <v>403.22350120764816</v>
      </c>
      <c r="AD1">
        <v>0.71800064473047964</v>
      </c>
    </row>
    <row r="2" spans="1:30" x14ac:dyDescent="0.25">
      <c r="A2" s="15" t="s">
        <v>111</v>
      </c>
      <c r="B2" s="16">
        <v>1965</v>
      </c>
      <c r="C2" s="16">
        <v>11</v>
      </c>
      <c r="D2" t="s">
        <v>112</v>
      </c>
      <c r="E2" t="s">
        <v>114</v>
      </c>
      <c r="F2" s="17">
        <v>3</v>
      </c>
      <c r="G2" s="17">
        <v>0.29971999999999999</v>
      </c>
      <c r="H2">
        <v>0.89915999999999996</v>
      </c>
      <c r="I2">
        <v>75.628500000000003</v>
      </c>
      <c r="J2">
        <v>775</v>
      </c>
      <c r="K2">
        <f t="shared" ref="K2:K65" si="0">J2^2*SQRT(1-0.3^2)/(I2*H2)</f>
        <v>8425.6154880801514</v>
      </c>
      <c r="L2">
        <v>810.51</v>
      </c>
      <c r="M2">
        <v>774.95</v>
      </c>
      <c r="N2">
        <v>84.110169491525426</v>
      </c>
      <c r="O2">
        <v>57778.06</v>
      </c>
      <c r="P2">
        <v>25924.29</v>
      </c>
      <c r="Q2">
        <v>10755.82</v>
      </c>
      <c r="R2">
        <v>0.22</v>
      </c>
      <c r="S2" t="s">
        <v>100</v>
      </c>
      <c r="T2">
        <v>72.105699999999999</v>
      </c>
      <c r="U2" s="2">
        <v>95107</v>
      </c>
      <c r="V2" s="18">
        <f t="shared" ref="V2:V65" si="1">T2*1000/U2</f>
        <v>0.75815344822147679</v>
      </c>
      <c r="W2" s="18" t="s">
        <v>101</v>
      </c>
      <c r="AC2">
        <v>8425.6154880801514</v>
      </c>
      <c r="AD2">
        <v>0.75815344822147679</v>
      </c>
    </row>
    <row r="3" spans="1:30" x14ac:dyDescent="0.25">
      <c r="A3" s="15" t="s">
        <v>111</v>
      </c>
      <c r="B3" s="16">
        <v>1965</v>
      </c>
      <c r="C3" s="16">
        <v>5</v>
      </c>
      <c r="D3" t="s">
        <v>112</v>
      </c>
      <c r="E3" t="s">
        <v>114</v>
      </c>
      <c r="F3" s="17">
        <v>3</v>
      </c>
      <c r="G3" s="17">
        <v>0.29464000000000001</v>
      </c>
      <c r="H3">
        <v>0.88392000000000004</v>
      </c>
      <c r="I3">
        <v>75.399900000000002</v>
      </c>
      <c r="J3">
        <v>170</v>
      </c>
      <c r="K3">
        <f t="shared" si="0"/>
        <v>413.65169520439764</v>
      </c>
      <c r="L3">
        <v>205.23</v>
      </c>
      <c r="M3">
        <v>169.67</v>
      </c>
      <c r="N3">
        <v>85.301724137931032</v>
      </c>
      <c r="O3">
        <v>69843.89</v>
      </c>
      <c r="P3">
        <v>19098.48</v>
      </c>
      <c r="Q3">
        <v>10066.35</v>
      </c>
      <c r="R3">
        <v>0.41</v>
      </c>
      <c r="S3" t="s">
        <v>100</v>
      </c>
      <c r="T3">
        <v>71.705299999999994</v>
      </c>
      <c r="U3" s="2">
        <v>86216</v>
      </c>
      <c r="V3" s="18">
        <f t="shared" si="1"/>
        <v>0.83169365315022725</v>
      </c>
      <c r="W3" s="18" t="s">
        <v>101</v>
      </c>
      <c r="AC3">
        <v>413.65169520439764</v>
      </c>
      <c r="AD3">
        <v>0.83169365315022725</v>
      </c>
    </row>
    <row r="4" spans="1:30" x14ac:dyDescent="0.25">
      <c r="A4" s="15" t="s">
        <v>111</v>
      </c>
      <c r="B4" s="16">
        <v>1965</v>
      </c>
      <c r="C4" s="16">
        <v>12</v>
      </c>
      <c r="D4" t="s">
        <v>112</v>
      </c>
      <c r="E4" t="s">
        <v>115</v>
      </c>
      <c r="F4" s="17">
        <v>3</v>
      </c>
      <c r="G4" s="17">
        <v>0.29464000000000001</v>
      </c>
      <c r="H4">
        <v>0.88392000000000004</v>
      </c>
      <c r="I4">
        <v>75.628500000000003</v>
      </c>
      <c r="J4">
        <v>775</v>
      </c>
      <c r="K4">
        <f t="shared" si="0"/>
        <v>8570.8847206332593</v>
      </c>
      <c r="L4">
        <v>810.51</v>
      </c>
      <c r="M4">
        <v>774.95</v>
      </c>
      <c r="N4">
        <v>85.560344827586206</v>
      </c>
      <c r="O4">
        <v>58605.43</v>
      </c>
      <c r="P4">
        <v>29854.3</v>
      </c>
      <c r="Q4">
        <v>10617.93</v>
      </c>
      <c r="R4">
        <v>0.28999999999999998</v>
      </c>
      <c r="S4" t="s">
        <v>100</v>
      </c>
      <c r="T4">
        <v>69.881600000000006</v>
      </c>
      <c r="U4" s="2">
        <v>96776</v>
      </c>
      <c r="V4" s="18">
        <f t="shared" si="1"/>
        <v>0.72209638753409944</v>
      </c>
      <c r="W4" s="18" t="s">
        <v>101</v>
      </c>
      <c r="AC4">
        <v>8570.8847206332593</v>
      </c>
      <c r="AD4">
        <v>0.72209638753409944</v>
      </c>
    </row>
    <row r="5" spans="1:30" x14ac:dyDescent="0.25">
      <c r="A5" s="15" t="s">
        <v>111</v>
      </c>
      <c r="B5" s="16">
        <v>1965</v>
      </c>
      <c r="C5" s="16">
        <v>2</v>
      </c>
      <c r="D5" t="s">
        <v>112</v>
      </c>
      <c r="E5" t="s">
        <v>114</v>
      </c>
      <c r="F5" s="17">
        <v>3</v>
      </c>
      <c r="G5" s="17">
        <v>0.29294666666666663</v>
      </c>
      <c r="H5">
        <v>0.87883999999999995</v>
      </c>
      <c r="I5">
        <v>75.399900000000002</v>
      </c>
      <c r="J5">
        <v>170</v>
      </c>
      <c r="K5">
        <f t="shared" si="0"/>
        <v>416.04274546569485</v>
      </c>
      <c r="L5">
        <v>205.23</v>
      </c>
      <c r="M5">
        <v>169.67</v>
      </c>
      <c r="N5">
        <v>85.794797687861276</v>
      </c>
      <c r="O5">
        <v>59363.86</v>
      </c>
      <c r="P5">
        <v>29233.77</v>
      </c>
      <c r="Q5">
        <v>10273.19</v>
      </c>
      <c r="R5">
        <v>0.22</v>
      </c>
      <c r="S5" t="s">
        <v>100</v>
      </c>
      <c r="T5">
        <v>65.833699999999993</v>
      </c>
      <c r="U5" s="2">
        <v>89725</v>
      </c>
      <c r="V5" s="18">
        <f t="shared" si="1"/>
        <v>0.73372750069657278</v>
      </c>
      <c r="W5" s="18" t="s">
        <v>101</v>
      </c>
      <c r="AC5">
        <v>416.04274546569485</v>
      </c>
      <c r="AD5">
        <v>0.73372750069657278</v>
      </c>
    </row>
    <row r="6" spans="1:30" x14ac:dyDescent="0.25">
      <c r="A6" s="15" t="s">
        <v>111</v>
      </c>
      <c r="B6" s="16">
        <v>1965</v>
      </c>
      <c r="C6" s="16">
        <v>4</v>
      </c>
      <c r="D6" t="s">
        <v>112</v>
      </c>
      <c r="E6" t="s">
        <v>116</v>
      </c>
      <c r="F6" s="17">
        <v>3</v>
      </c>
      <c r="G6" s="17">
        <v>0.31834666666666667</v>
      </c>
      <c r="H6">
        <v>0.95504</v>
      </c>
      <c r="I6">
        <v>160.31209999999999</v>
      </c>
      <c r="J6">
        <v>361</v>
      </c>
      <c r="K6">
        <f t="shared" si="0"/>
        <v>811.98355805559845</v>
      </c>
      <c r="L6">
        <v>397</v>
      </c>
      <c r="M6">
        <v>361.44</v>
      </c>
      <c r="N6">
        <v>167.85904255319147</v>
      </c>
      <c r="O6">
        <v>62742.29</v>
      </c>
      <c r="P6">
        <v>24752.18</v>
      </c>
      <c r="Q6">
        <v>10135.290000000001</v>
      </c>
      <c r="R6">
        <v>0.28000000000000003</v>
      </c>
      <c r="S6" t="s">
        <v>100</v>
      </c>
      <c r="T6">
        <v>65.967100000000002</v>
      </c>
      <c r="U6" s="2">
        <v>104373</v>
      </c>
      <c r="V6" s="18">
        <f t="shared" si="1"/>
        <v>0.63203223055771129</v>
      </c>
      <c r="W6" s="18" t="s">
        <v>101</v>
      </c>
      <c r="AC6">
        <v>811.98355805559845</v>
      </c>
      <c r="AD6">
        <v>0.63203223055771129</v>
      </c>
    </row>
    <row r="7" spans="1:30" x14ac:dyDescent="0.25">
      <c r="A7" s="15" t="s">
        <v>111</v>
      </c>
      <c r="B7" s="16">
        <v>1965</v>
      </c>
      <c r="C7" s="16">
        <v>3</v>
      </c>
      <c r="D7" t="s">
        <v>112</v>
      </c>
      <c r="E7" t="s">
        <v>114</v>
      </c>
      <c r="F7" s="17">
        <v>3</v>
      </c>
      <c r="G7" s="17">
        <v>0.30480000000000002</v>
      </c>
      <c r="H7">
        <v>0.91439999999999999</v>
      </c>
      <c r="I7">
        <v>160.31209999999999</v>
      </c>
      <c r="J7">
        <v>361</v>
      </c>
      <c r="K7">
        <f t="shared" si="0"/>
        <v>848.07171619140286</v>
      </c>
      <c r="L7">
        <v>397</v>
      </c>
      <c r="M7">
        <v>361.44</v>
      </c>
      <c r="N7">
        <v>175.31944444444443</v>
      </c>
      <c r="O7">
        <v>67499.67</v>
      </c>
      <c r="P7">
        <v>21787.43</v>
      </c>
      <c r="Q7">
        <v>10480.030000000001</v>
      </c>
      <c r="R7">
        <v>0.32</v>
      </c>
      <c r="S7" t="s">
        <v>100</v>
      </c>
      <c r="T7">
        <v>59.739600000000003</v>
      </c>
      <c r="U7" s="2">
        <v>95869</v>
      </c>
      <c r="V7" s="18">
        <f t="shared" si="1"/>
        <v>0.62313782348830182</v>
      </c>
      <c r="W7" s="18" t="s">
        <v>101</v>
      </c>
      <c r="AC7">
        <v>848.07171619140286</v>
      </c>
      <c r="AD7">
        <v>0.62313782348830182</v>
      </c>
    </row>
    <row r="8" spans="1:30" x14ac:dyDescent="0.25">
      <c r="A8" s="15" t="s">
        <v>111</v>
      </c>
      <c r="B8" s="16">
        <v>1965</v>
      </c>
      <c r="C8" t="s">
        <v>117</v>
      </c>
      <c r="D8" t="s">
        <v>112</v>
      </c>
      <c r="E8" t="s">
        <v>114</v>
      </c>
      <c r="F8" s="17">
        <v>3</v>
      </c>
      <c r="G8" s="17">
        <v>0.32088666666666665</v>
      </c>
      <c r="H8">
        <v>0.96265999999999996</v>
      </c>
      <c r="I8">
        <v>229.0445</v>
      </c>
      <c r="J8">
        <v>350</v>
      </c>
      <c r="K8">
        <f t="shared" si="0"/>
        <v>529.98550349746154</v>
      </c>
      <c r="L8">
        <v>385.57</v>
      </c>
      <c r="M8">
        <v>350.01</v>
      </c>
      <c r="N8">
        <v>237.92875989445912</v>
      </c>
      <c r="O8">
        <v>60673.86</v>
      </c>
      <c r="P8">
        <v>21649.54</v>
      </c>
      <c r="Q8">
        <v>9445.82</v>
      </c>
      <c r="R8">
        <v>0.32</v>
      </c>
      <c r="S8" t="s">
        <v>100</v>
      </c>
      <c r="T8">
        <v>62.497500000000002</v>
      </c>
      <c r="U8" s="2">
        <v>99403</v>
      </c>
      <c r="V8" s="18">
        <f t="shared" si="1"/>
        <v>0.62872850919992351</v>
      </c>
      <c r="W8" s="18" t="s">
        <v>101</v>
      </c>
      <c r="AC8">
        <v>529.98550349746154</v>
      </c>
      <c r="AD8">
        <v>0.62872850919992351</v>
      </c>
    </row>
    <row r="9" spans="1:30" x14ac:dyDescent="0.25">
      <c r="A9" s="15" t="s">
        <v>111</v>
      </c>
      <c r="B9" s="16">
        <v>1965</v>
      </c>
      <c r="C9" s="16">
        <v>7</v>
      </c>
      <c r="D9" t="s">
        <v>112</v>
      </c>
      <c r="E9" t="s">
        <v>118</v>
      </c>
      <c r="F9" s="17">
        <v>3</v>
      </c>
      <c r="G9" s="17">
        <v>0.31496000000000002</v>
      </c>
      <c r="H9">
        <v>0.94488000000000005</v>
      </c>
      <c r="I9">
        <v>229.0445</v>
      </c>
      <c r="J9">
        <v>516</v>
      </c>
      <c r="K9">
        <f t="shared" si="0"/>
        <v>1173.609389139443</v>
      </c>
      <c r="L9">
        <v>551.94000000000005</v>
      </c>
      <c r="M9">
        <v>516.38000000000011</v>
      </c>
      <c r="N9">
        <v>242.4059139784946</v>
      </c>
      <c r="O9">
        <v>57433.33</v>
      </c>
      <c r="P9">
        <v>22201.119999999999</v>
      </c>
      <c r="Q9">
        <v>9101.08</v>
      </c>
      <c r="R9">
        <v>0.26</v>
      </c>
      <c r="S9" t="s">
        <v>100</v>
      </c>
      <c r="T9">
        <v>40.790199999999999</v>
      </c>
      <c r="U9" s="2">
        <v>92069</v>
      </c>
      <c r="V9" s="18">
        <f t="shared" si="1"/>
        <v>0.44303945953578289</v>
      </c>
      <c r="W9" s="18" t="s">
        <v>101</v>
      </c>
      <c r="AC9">
        <v>1173.609389139443</v>
      </c>
      <c r="AD9">
        <v>0.44303945953578289</v>
      </c>
    </row>
    <row r="10" spans="1:30" x14ac:dyDescent="0.25">
      <c r="A10" s="15" t="s">
        <v>111</v>
      </c>
      <c r="B10" s="16">
        <v>1965</v>
      </c>
      <c r="C10" t="s">
        <v>119</v>
      </c>
      <c r="D10" t="s">
        <v>112</v>
      </c>
      <c r="E10" t="s">
        <v>118</v>
      </c>
      <c r="F10" s="17">
        <v>3</v>
      </c>
      <c r="G10" s="17">
        <v>0.31326666666666664</v>
      </c>
      <c r="H10">
        <v>0.93979999999999997</v>
      </c>
      <c r="I10">
        <v>229.0445</v>
      </c>
      <c r="J10">
        <v>348</v>
      </c>
      <c r="K10">
        <f t="shared" si="0"/>
        <v>536.69046030879076</v>
      </c>
      <c r="L10">
        <v>384.05</v>
      </c>
      <c r="M10">
        <v>348.49</v>
      </c>
      <c r="N10">
        <v>243.71621621621622</v>
      </c>
      <c r="O10">
        <v>61225.440000000002</v>
      </c>
      <c r="P10">
        <v>22063.22</v>
      </c>
      <c r="Q10">
        <v>9238.9699999999993</v>
      </c>
      <c r="R10">
        <v>0.32</v>
      </c>
      <c r="S10" t="s">
        <v>100</v>
      </c>
      <c r="T10">
        <v>77.176699999999997</v>
      </c>
      <c r="U10" s="2">
        <v>95887</v>
      </c>
      <c r="V10" s="18">
        <f t="shared" si="1"/>
        <v>0.80487135899548423</v>
      </c>
      <c r="W10" s="18" t="s">
        <v>101</v>
      </c>
      <c r="AC10">
        <v>536.69046030879076</v>
      </c>
      <c r="AD10">
        <v>0.80487135899548423</v>
      </c>
    </row>
    <row r="11" spans="1:30" x14ac:dyDescent="0.25">
      <c r="A11" s="15" t="s">
        <v>111</v>
      </c>
      <c r="B11" s="16">
        <v>1965</v>
      </c>
      <c r="C11" s="16">
        <v>6</v>
      </c>
      <c r="D11" t="s">
        <v>112</v>
      </c>
      <c r="E11" t="s">
        <v>114</v>
      </c>
      <c r="F11" s="17">
        <v>3</v>
      </c>
      <c r="G11" s="17">
        <v>0.31157333333333331</v>
      </c>
      <c r="H11">
        <v>0.93472</v>
      </c>
      <c r="I11">
        <v>229.0445</v>
      </c>
      <c r="J11">
        <v>516</v>
      </c>
      <c r="K11">
        <f t="shared" si="0"/>
        <v>1186.3660129344371</v>
      </c>
      <c r="L11">
        <v>551.94000000000005</v>
      </c>
      <c r="M11">
        <v>516.38000000000011</v>
      </c>
      <c r="N11">
        <v>245.04076086956522</v>
      </c>
      <c r="O11">
        <v>64397.03</v>
      </c>
      <c r="P11">
        <v>20822.169999999998</v>
      </c>
      <c r="Q11">
        <v>9721.61</v>
      </c>
      <c r="R11">
        <v>0.34</v>
      </c>
      <c r="S11" t="s">
        <v>100</v>
      </c>
      <c r="T11">
        <v>41.146099999999997</v>
      </c>
      <c r="U11" s="2">
        <v>97522</v>
      </c>
      <c r="V11" s="18">
        <f t="shared" si="1"/>
        <v>0.42191608047414941</v>
      </c>
      <c r="W11" s="18" t="s">
        <v>101</v>
      </c>
      <c r="AC11">
        <v>1186.3660129344371</v>
      </c>
      <c r="AD11">
        <v>0.42191608047414941</v>
      </c>
    </row>
    <row r="12" spans="1:30" x14ac:dyDescent="0.25">
      <c r="A12" s="15" t="s">
        <v>111</v>
      </c>
      <c r="B12" s="16">
        <v>1965</v>
      </c>
      <c r="C12" s="16">
        <v>8</v>
      </c>
      <c r="D12" t="s">
        <v>112</v>
      </c>
      <c r="E12" t="s">
        <v>114</v>
      </c>
      <c r="F12" s="17">
        <v>3</v>
      </c>
      <c r="G12" s="17">
        <v>0.32596666666666668</v>
      </c>
      <c r="H12">
        <v>0.97789999999999999</v>
      </c>
      <c r="I12">
        <v>303.12360000000001</v>
      </c>
      <c r="J12">
        <v>682</v>
      </c>
      <c r="K12">
        <f t="shared" si="0"/>
        <v>1496.8395482699868</v>
      </c>
      <c r="L12">
        <v>717.55</v>
      </c>
      <c r="M12">
        <v>681.99</v>
      </c>
      <c r="N12">
        <v>309.97402597402601</v>
      </c>
      <c r="O12">
        <v>56054.37</v>
      </c>
      <c r="P12">
        <v>23028.49</v>
      </c>
      <c r="Q12">
        <v>10617.93</v>
      </c>
      <c r="R12">
        <v>0.26</v>
      </c>
      <c r="S12" t="s">
        <v>100</v>
      </c>
      <c r="T12">
        <v>39.945</v>
      </c>
      <c r="U12" s="2">
        <v>110056</v>
      </c>
      <c r="V12" s="18">
        <f t="shared" si="1"/>
        <v>0.36295158828232899</v>
      </c>
      <c r="W12" s="18" t="s">
        <v>101</v>
      </c>
      <c r="AC12">
        <v>1496.8395482699868</v>
      </c>
      <c r="AD12">
        <v>0.36295158828232899</v>
      </c>
    </row>
    <row r="13" spans="1:30" x14ac:dyDescent="0.25">
      <c r="A13" s="15" t="s">
        <v>111</v>
      </c>
      <c r="B13" s="16">
        <v>1965</v>
      </c>
      <c r="C13" s="16">
        <v>9</v>
      </c>
      <c r="D13" t="s">
        <v>112</v>
      </c>
      <c r="E13" t="s">
        <v>120</v>
      </c>
      <c r="F13" s="17">
        <v>3</v>
      </c>
      <c r="G13" s="17">
        <v>0.31496000000000002</v>
      </c>
      <c r="H13">
        <v>0.94488000000000005</v>
      </c>
      <c r="I13">
        <v>303.12360000000001</v>
      </c>
      <c r="J13">
        <v>682</v>
      </c>
      <c r="K13">
        <f t="shared" si="0"/>
        <v>1549.1484572149059</v>
      </c>
      <c r="L13">
        <v>717.55</v>
      </c>
      <c r="M13">
        <v>681.99</v>
      </c>
      <c r="N13">
        <v>320.80645161290323</v>
      </c>
      <c r="O13">
        <v>64948.61</v>
      </c>
      <c r="P13">
        <v>21097.96</v>
      </c>
      <c r="Q13">
        <v>8894.24</v>
      </c>
      <c r="R13">
        <v>0.28999999999999998</v>
      </c>
      <c r="S13" t="s">
        <v>100</v>
      </c>
      <c r="T13">
        <v>66.634399999999999</v>
      </c>
      <c r="U13" s="2">
        <v>93041</v>
      </c>
      <c r="V13" s="18">
        <f t="shared" si="1"/>
        <v>0.71618318805687808</v>
      </c>
      <c r="W13" s="18" t="s">
        <v>101</v>
      </c>
      <c r="AC13">
        <v>1549.1484572149059</v>
      </c>
      <c r="AD13">
        <v>0.71618318805687808</v>
      </c>
    </row>
    <row r="14" spans="1:30" x14ac:dyDescent="0.25">
      <c r="A14" s="19" t="s">
        <v>121</v>
      </c>
      <c r="B14" s="16">
        <v>1973</v>
      </c>
      <c r="C14" t="s">
        <v>122</v>
      </c>
      <c r="D14" t="s">
        <v>123</v>
      </c>
      <c r="E14" t="s">
        <v>124</v>
      </c>
      <c r="F14" s="17">
        <v>18</v>
      </c>
      <c r="G14" s="17">
        <v>0.13200000000000001</v>
      </c>
      <c r="H14">
        <v>2.3760000000000003</v>
      </c>
      <c r="I14">
        <v>46.36</v>
      </c>
      <c r="J14">
        <v>464</v>
      </c>
      <c r="K14">
        <f t="shared" si="0"/>
        <v>1864.5189156834988</v>
      </c>
      <c r="L14">
        <v>464.3</v>
      </c>
      <c r="M14" s="20" t="s">
        <v>101</v>
      </c>
      <c r="N14">
        <v>19.511784511784509</v>
      </c>
      <c r="O14">
        <v>221000</v>
      </c>
      <c r="P14">
        <v>20000</v>
      </c>
      <c r="Q14">
        <v>5000</v>
      </c>
      <c r="R14">
        <v>0.25</v>
      </c>
      <c r="S14" s="18" t="s">
        <v>102</v>
      </c>
      <c r="T14">
        <v>769.13229328554587</v>
      </c>
      <c r="U14" s="2">
        <v>1384870</v>
      </c>
      <c r="V14" s="18">
        <f t="shared" si="1"/>
        <v>0.5553823054045115</v>
      </c>
      <c r="W14" t="s">
        <v>103</v>
      </c>
      <c r="AC14">
        <v>1864.5189156834988</v>
      </c>
      <c r="AD14">
        <v>0.5553823054045115</v>
      </c>
    </row>
    <row r="15" spans="1:30" x14ac:dyDescent="0.25">
      <c r="A15" s="19" t="s">
        <v>121</v>
      </c>
      <c r="B15" s="16">
        <v>1973</v>
      </c>
      <c r="C15" t="s">
        <v>125</v>
      </c>
      <c r="D15" t="s">
        <v>123</v>
      </c>
      <c r="E15" t="s">
        <v>124</v>
      </c>
      <c r="F15" s="17">
        <v>18</v>
      </c>
      <c r="G15" s="17">
        <v>0.13200000000000001</v>
      </c>
      <c r="H15">
        <v>2.3760000000000003</v>
      </c>
      <c r="I15">
        <v>46.36</v>
      </c>
      <c r="J15">
        <v>464</v>
      </c>
      <c r="K15">
        <f t="shared" si="0"/>
        <v>1864.5189156834988</v>
      </c>
      <c r="L15">
        <v>464.3</v>
      </c>
      <c r="M15" s="20" t="s">
        <v>101</v>
      </c>
      <c r="N15">
        <v>19.511784511784509</v>
      </c>
      <c r="O15">
        <v>221000</v>
      </c>
      <c r="P15">
        <v>20000</v>
      </c>
      <c r="Q15">
        <v>5000</v>
      </c>
      <c r="R15">
        <v>0.25</v>
      </c>
      <c r="S15" s="18" t="s">
        <v>102</v>
      </c>
      <c r="T15">
        <v>728.22910014852107</v>
      </c>
      <c r="U15" s="2">
        <v>1384870</v>
      </c>
      <c r="V15" s="18">
        <f t="shared" si="1"/>
        <v>0.52584654165988221</v>
      </c>
      <c r="W15" t="s">
        <v>103</v>
      </c>
      <c r="AC15">
        <v>1864.5189156834988</v>
      </c>
      <c r="AD15">
        <v>0.52584654165988221</v>
      </c>
    </row>
    <row r="16" spans="1:30" x14ac:dyDescent="0.25">
      <c r="A16" s="19" t="s">
        <v>121</v>
      </c>
      <c r="B16" s="16">
        <v>1973</v>
      </c>
      <c r="C16" t="s">
        <v>126</v>
      </c>
      <c r="D16" t="s">
        <v>123</v>
      </c>
      <c r="E16" t="s">
        <v>127</v>
      </c>
      <c r="F16" s="17">
        <v>14</v>
      </c>
      <c r="G16" s="17">
        <v>0.13200000000000001</v>
      </c>
      <c r="H16">
        <v>1.8480000000000001</v>
      </c>
      <c r="I16">
        <v>46.61</v>
      </c>
      <c r="J16">
        <v>427</v>
      </c>
      <c r="K16">
        <f t="shared" si="0"/>
        <v>2019.274571988972</v>
      </c>
      <c r="L16">
        <v>426.7</v>
      </c>
      <c r="M16" s="20" t="s">
        <v>101</v>
      </c>
      <c r="N16">
        <v>25.22186147186147</v>
      </c>
      <c r="O16">
        <v>221000</v>
      </c>
      <c r="P16">
        <v>20000</v>
      </c>
      <c r="Q16">
        <v>5000</v>
      </c>
      <c r="R16">
        <v>0.25</v>
      </c>
      <c r="S16" s="18" t="s">
        <v>102</v>
      </c>
      <c r="T16">
        <v>406.60650939779327</v>
      </c>
      <c r="U16" s="2">
        <v>863199</v>
      </c>
      <c r="V16" s="18">
        <f t="shared" si="1"/>
        <v>0.47104608485157334</v>
      </c>
      <c r="W16" t="s">
        <v>103</v>
      </c>
      <c r="AC16">
        <v>2019.274571988972</v>
      </c>
      <c r="AD16">
        <v>0.47104608485157334</v>
      </c>
    </row>
    <row r="17" spans="1:30" x14ac:dyDescent="0.25">
      <c r="A17" s="19" t="s">
        <v>121</v>
      </c>
      <c r="B17" s="16">
        <v>1973</v>
      </c>
      <c r="C17" t="s">
        <v>128</v>
      </c>
      <c r="D17" t="s">
        <v>123</v>
      </c>
      <c r="E17" t="s">
        <v>127</v>
      </c>
      <c r="F17" s="17">
        <v>14</v>
      </c>
      <c r="G17" s="17">
        <v>0.13200000000000001</v>
      </c>
      <c r="H17">
        <v>1.8480000000000001</v>
      </c>
      <c r="I17">
        <v>46.61</v>
      </c>
      <c r="J17">
        <v>427</v>
      </c>
      <c r="K17">
        <f t="shared" si="0"/>
        <v>2019.274571988972</v>
      </c>
      <c r="L17">
        <v>426.7</v>
      </c>
      <c r="M17" s="20" t="s">
        <v>101</v>
      </c>
      <c r="N17">
        <v>25.22186147186147</v>
      </c>
      <c r="O17">
        <v>221000</v>
      </c>
      <c r="P17">
        <v>20000</v>
      </c>
      <c r="Q17">
        <v>5000</v>
      </c>
      <c r="R17">
        <v>0.25</v>
      </c>
      <c r="S17" s="18" t="s">
        <v>102</v>
      </c>
      <c r="T17">
        <v>469.92736870771182</v>
      </c>
      <c r="U17" s="2">
        <v>842694</v>
      </c>
      <c r="V17" s="18">
        <f t="shared" si="1"/>
        <v>0.55764888406433633</v>
      </c>
      <c r="W17" t="s">
        <v>103</v>
      </c>
      <c r="AC17">
        <v>2019.274571988972</v>
      </c>
      <c r="AD17">
        <v>0.55764888406433633</v>
      </c>
    </row>
    <row r="18" spans="1:30" x14ac:dyDescent="0.25">
      <c r="A18" s="15" t="s">
        <v>129</v>
      </c>
      <c r="B18" s="16">
        <v>1973</v>
      </c>
      <c r="C18" t="s">
        <v>130</v>
      </c>
      <c r="D18" t="s">
        <v>131</v>
      </c>
      <c r="E18" t="s">
        <v>132</v>
      </c>
      <c r="F18" s="17">
        <v>3</v>
      </c>
      <c r="G18" s="17">
        <v>0.23876</v>
      </c>
      <c r="H18">
        <v>0.71628000000000003</v>
      </c>
      <c r="I18">
        <v>159</v>
      </c>
      <c r="J18">
        <v>278</v>
      </c>
      <c r="K18">
        <f t="shared" si="0"/>
        <v>647.33686276990181</v>
      </c>
      <c r="L18">
        <v>277.62200000000001</v>
      </c>
      <c r="M18" s="20" t="s">
        <v>101</v>
      </c>
      <c r="N18">
        <v>221.98023119450494</v>
      </c>
      <c r="O18">
        <v>40720.43657351104</v>
      </c>
      <c r="P18">
        <v>20139.586053373812</v>
      </c>
      <c r="Q18">
        <v>4309.2233082364382</v>
      </c>
      <c r="R18">
        <v>0.36199999999999999</v>
      </c>
      <c r="S18" t="s">
        <v>104</v>
      </c>
      <c r="T18">
        <v>22.619</v>
      </c>
      <c r="U18" s="2">
        <v>35574</v>
      </c>
      <c r="V18" s="18">
        <f t="shared" si="1"/>
        <v>0.63582953842694101</v>
      </c>
      <c r="W18" t="s">
        <v>105</v>
      </c>
      <c r="AC18">
        <v>647.33686276990181</v>
      </c>
      <c r="AD18">
        <v>0.63582953842694101</v>
      </c>
    </row>
    <row r="19" spans="1:30" x14ac:dyDescent="0.25">
      <c r="A19" s="15" t="s">
        <v>129</v>
      </c>
      <c r="B19" s="16">
        <v>1973</v>
      </c>
      <c r="C19" t="s">
        <v>133</v>
      </c>
      <c r="D19" t="s">
        <v>131</v>
      </c>
      <c r="E19" t="s">
        <v>114</v>
      </c>
      <c r="F19" s="17">
        <v>3</v>
      </c>
      <c r="G19" s="17">
        <v>0.23619999999999999</v>
      </c>
      <c r="H19">
        <v>0.70860000000000001</v>
      </c>
      <c r="I19">
        <v>159</v>
      </c>
      <c r="J19">
        <v>316</v>
      </c>
      <c r="K19">
        <f t="shared" si="0"/>
        <v>845.466859949644</v>
      </c>
      <c r="L19">
        <v>316.23</v>
      </c>
      <c r="M19" s="20" t="s">
        <v>101</v>
      </c>
      <c r="N19">
        <v>224.38611346316679</v>
      </c>
      <c r="O19">
        <v>41334.069972603902</v>
      </c>
      <c r="P19">
        <v>17926.368962263579</v>
      </c>
      <c r="Q19">
        <v>4509.1712697386083</v>
      </c>
      <c r="R19">
        <v>0.39800000000000002</v>
      </c>
      <c r="S19" t="s">
        <v>104</v>
      </c>
      <c r="T19">
        <v>22.975000000000001</v>
      </c>
      <c r="U19" s="2">
        <v>34857</v>
      </c>
      <c r="V19" s="18">
        <f t="shared" si="1"/>
        <v>0.65912155377685977</v>
      </c>
      <c r="W19" t="s">
        <v>105</v>
      </c>
      <c r="AC19">
        <v>845.466859949644</v>
      </c>
      <c r="AD19">
        <v>0.65912155377685977</v>
      </c>
    </row>
    <row r="20" spans="1:30" x14ac:dyDescent="0.25">
      <c r="A20" s="15" t="s">
        <v>129</v>
      </c>
      <c r="B20" s="16">
        <v>1973</v>
      </c>
      <c r="C20" t="s">
        <v>134</v>
      </c>
      <c r="D20" t="s">
        <v>131</v>
      </c>
      <c r="E20" t="s">
        <v>135</v>
      </c>
      <c r="F20" s="17">
        <v>3</v>
      </c>
      <c r="G20" s="17">
        <v>0.23366666666666666</v>
      </c>
      <c r="H20">
        <v>0.70099999999999996</v>
      </c>
      <c r="I20">
        <v>159</v>
      </c>
      <c r="J20">
        <v>315</v>
      </c>
      <c r="K20">
        <f t="shared" si="0"/>
        <v>849.23260804956487</v>
      </c>
      <c r="L20">
        <v>315.46800000000002</v>
      </c>
      <c r="M20" s="20" t="s">
        <v>101</v>
      </c>
      <c r="N20">
        <v>226.8188302425107</v>
      </c>
      <c r="O20">
        <v>37369.584529026382</v>
      </c>
      <c r="P20">
        <v>17926.368962263579</v>
      </c>
      <c r="Q20">
        <v>4736.6982604134919</v>
      </c>
      <c r="R20">
        <v>0.36499999999999999</v>
      </c>
      <c r="S20" t="s">
        <v>104</v>
      </c>
      <c r="T20">
        <v>24.576000000000001</v>
      </c>
      <c r="U20" s="2">
        <v>36330</v>
      </c>
      <c r="V20" s="18">
        <f t="shared" si="1"/>
        <v>0.67646573080099093</v>
      </c>
      <c r="W20" t="s">
        <v>105</v>
      </c>
      <c r="AC20">
        <v>849.23260804956487</v>
      </c>
      <c r="AD20">
        <v>0.67646573080099093</v>
      </c>
    </row>
    <row r="21" spans="1:30" x14ac:dyDescent="0.25">
      <c r="A21" s="15" t="s">
        <v>129</v>
      </c>
      <c r="B21" s="16">
        <v>1973</v>
      </c>
      <c r="C21" t="s">
        <v>136</v>
      </c>
      <c r="D21" t="s">
        <v>131</v>
      </c>
      <c r="E21" t="s">
        <v>137</v>
      </c>
      <c r="F21" s="17">
        <v>3</v>
      </c>
      <c r="G21" s="17">
        <v>0.23366666666666666</v>
      </c>
      <c r="H21">
        <v>0.70099999999999996</v>
      </c>
      <c r="I21">
        <v>159</v>
      </c>
      <c r="J21">
        <v>316</v>
      </c>
      <c r="K21">
        <f t="shared" si="0"/>
        <v>854.63311977220803</v>
      </c>
      <c r="L21">
        <v>316.23</v>
      </c>
      <c r="M21" s="20" t="s">
        <v>101</v>
      </c>
      <c r="N21">
        <v>226.8188302425107</v>
      </c>
      <c r="O21">
        <v>42120.072304026231</v>
      </c>
      <c r="P21">
        <v>18595.160419701875</v>
      </c>
      <c r="Q21">
        <v>3564.5895205731813</v>
      </c>
      <c r="R21">
        <v>0.317</v>
      </c>
      <c r="S21" t="s">
        <v>104</v>
      </c>
      <c r="T21">
        <v>24.843</v>
      </c>
      <c r="U21" s="2">
        <v>37985</v>
      </c>
      <c r="V21" s="18">
        <f t="shared" si="1"/>
        <v>0.65402132420692383</v>
      </c>
      <c r="W21" t="s">
        <v>105</v>
      </c>
      <c r="AC21">
        <v>854.63311977220803</v>
      </c>
      <c r="AD21">
        <v>0.65402132420692383</v>
      </c>
    </row>
    <row r="22" spans="1:30" x14ac:dyDescent="0.25">
      <c r="A22" s="15" t="s">
        <v>129</v>
      </c>
      <c r="B22" s="16">
        <v>1973</v>
      </c>
      <c r="C22" t="s">
        <v>138</v>
      </c>
      <c r="D22" t="s">
        <v>131</v>
      </c>
      <c r="E22" t="s">
        <v>139</v>
      </c>
      <c r="F22" s="17">
        <v>3</v>
      </c>
      <c r="G22" s="17">
        <v>0.23366666666666666</v>
      </c>
      <c r="H22">
        <v>0.70099999999999996</v>
      </c>
      <c r="I22">
        <v>159</v>
      </c>
      <c r="J22">
        <v>315</v>
      </c>
      <c r="K22">
        <f t="shared" si="0"/>
        <v>849.23260804956487</v>
      </c>
      <c r="L22">
        <v>315.214</v>
      </c>
      <c r="M22" s="20" t="s">
        <v>101</v>
      </c>
      <c r="N22">
        <v>226.8188302425107</v>
      </c>
      <c r="O22">
        <v>37369.584529026382</v>
      </c>
      <c r="P22">
        <v>17926.368962263579</v>
      </c>
      <c r="Q22">
        <v>4736.6982604134919</v>
      </c>
      <c r="R22">
        <v>0.36499999999999999</v>
      </c>
      <c r="S22" t="s">
        <v>104</v>
      </c>
      <c r="T22">
        <v>25.154</v>
      </c>
      <c r="U22" s="2">
        <v>35671</v>
      </c>
      <c r="V22" s="18">
        <f t="shared" si="1"/>
        <v>0.70516666199433709</v>
      </c>
      <c r="W22" t="s">
        <v>105</v>
      </c>
      <c r="AC22">
        <v>849.23260804956487</v>
      </c>
      <c r="AD22">
        <v>0.70516666199433709</v>
      </c>
    </row>
    <row r="23" spans="1:30" x14ac:dyDescent="0.25">
      <c r="A23" s="15" t="s">
        <v>129</v>
      </c>
      <c r="B23" s="16">
        <v>1973</v>
      </c>
      <c r="C23" t="s">
        <v>140</v>
      </c>
      <c r="D23" t="s">
        <v>131</v>
      </c>
      <c r="E23" t="s">
        <v>137</v>
      </c>
      <c r="F23" s="17">
        <v>3</v>
      </c>
      <c r="G23" s="17">
        <v>0.23099999999999998</v>
      </c>
      <c r="H23">
        <v>0.69299999999999995</v>
      </c>
      <c r="I23">
        <v>159</v>
      </c>
      <c r="J23">
        <v>316</v>
      </c>
      <c r="K23">
        <f t="shared" si="0"/>
        <v>864.49901437275298</v>
      </c>
      <c r="L23">
        <v>316.23</v>
      </c>
      <c r="M23" s="20" t="s">
        <v>101</v>
      </c>
      <c r="N23">
        <v>229.43722943722946</v>
      </c>
      <c r="O23">
        <v>42120.072304026231</v>
      </c>
      <c r="P23">
        <v>18595.160419701875</v>
      </c>
      <c r="Q23">
        <v>3564.5895205731813</v>
      </c>
      <c r="R23">
        <v>0.317</v>
      </c>
      <c r="S23" t="s">
        <v>104</v>
      </c>
      <c r="T23">
        <v>22.5747</v>
      </c>
      <c r="U23" s="2">
        <v>36872</v>
      </c>
      <c r="V23" s="18">
        <f t="shared" si="1"/>
        <v>0.61224506400520717</v>
      </c>
      <c r="W23" t="s">
        <v>105</v>
      </c>
      <c r="AC23">
        <v>864.49901437275298</v>
      </c>
      <c r="AD23">
        <v>0.61224506400520717</v>
      </c>
    </row>
    <row r="24" spans="1:30" x14ac:dyDescent="0.25">
      <c r="A24" s="15" t="s">
        <v>129</v>
      </c>
      <c r="B24" s="16">
        <v>1973</v>
      </c>
      <c r="C24" t="s">
        <v>141</v>
      </c>
      <c r="D24" t="s">
        <v>131</v>
      </c>
      <c r="E24" t="s">
        <v>142</v>
      </c>
      <c r="F24" s="17">
        <v>3</v>
      </c>
      <c r="G24" s="17">
        <v>0.23099999999999998</v>
      </c>
      <c r="H24">
        <v>0.69299999999999995</v>
      </c>
      <c r="I24">
        <v>159</v>
      </c>
      <c r="J24">
        <v>316</v>
      </c>
      <c r="K24">
        <f t="shared" si="0"/>
        <v>864.49901437275298</v>
      </c>
      <c r="L24">
        <v>315.72199999999998</v>
      </c>
      <c r="M24" s="20" t="s">
        <v>101</v>
      </c>
      <c r="N24">
        <v>229.43722943722946</v>
      </c>
      <c r="O24">
        <v>37369.584529026382</v>
      </c>
      <c r="P24">
        <v>17926.368962263579</v>
      </c>
      <c r="Q24">
        <v>4736.6982604134919</v>
      </c>
      <c r="R24">
        <v>0.36499999999999999</v>
      </c>
      <c r="S24" t="s">
        <v>104</v>
      </c>
      <c r="T24">
        <v>26.088799999999999</v>
      </c>
      <c r="U24" s="2">
        <v>21190</v>
      </c>
      <c r="V24" s="18">
        <f t="shared" si="1"/>
        <v>1.2311845210004719</v>
      </c>
      <c r="W24" t="s">
        <v>105</v>
      </c>
      <c r="AC24">
        <v>864.49901437275298</v>
      </c>
      <c r="AD24">
        <v>1.2311845210004719</v>
      </c>
    </row>
    <row r="25" spans="1:30" x14ac:dyDescent="0.25">
      <c r="A25" s="15" t="s">
        <v>129</v>
      </c>
      <c r="B25" s="16">
        <v>1973</v>
      </c>
      <c r="C25" t="s">
        <v>143</v>
      </c>
      <c r="D25" t="s">
        <v>131</v>
      </c>
      <c r="E25" t="s">
        <v>144</v>
      </c>
      <c r="F25" s="17">
        <v>3</v>
      </c>
      <c r="G25" s="17">
        <v>0.23033333333333331</v>
      </c>
      <c r="H25">
        <v>0.69099999999999995</v>
      </c>
      <c r="I25">
        <v>159</v>
      </c>
      <c r="J25">
        <v>315</v>
      </c>
      <c r="K25">
        <f t="shared" si="0"/>
        <v>861.52251554666418</v>
      </c>
      <c r="L25">
        <v>315.46800000000002</v>
      </c>
      <c r="M25" s="20" t="s">
        <v>101</v>
      </c>
      <c r="N25">
        <v>230.10130246020262</v>
      </c>
      <c r="O25">
        <v>43595.550364766386</v>
      </c>
      <c r="P25">
        <v>12010.667204716599</v>
      </c>
      <c r="Q25">
        <v>4881.4881635702359</v>
      </c>
      <c r="R25">
        <v>0.435</v>
      </c>
      <c r="S25" t="s">
        <v>104</v>
      </c>
      <c r="T25">
        <v>22.930499999999999</v>
      </c>
      <c r="U25" s="2">
        <v>29716</v>
      </c>
      <c r="V25" s="18">
        <f t="shared" si="1"/>
        <v>0.77165500067303805</v>
      </c>
      <c r="W25" t="s">
        <v>105</v>
      </c>
      <c r="AC25">
        <v>861.52251554666418</v>
      </c>
      <c r="AD25">
        <v>0.77165500067303805</v>
      </c>
    </row>
    <row r="26" spans="1:30" x14ac:dyDescent="0.25">
      <c r="A26" s="15" t="s">
        <v>129</v>
      </c>
      <c r="B26" s="16">
        <v>1973</v>
      </c>
      <c r="C26" t="s">
        <v>145</v>
      </c>
      <c r="D26" t="s">
        <v>131</v>
      </c>
      <c r="E26" t="s">
        <v>142</v>
      </c>
      <c r="F26" s="17">
        <v>3</v>
      </c>
      <c r="G26" s="17">
        <v>0.23033333333333331</v>
      </c>
      <c r="H26">
        <v>0.69099999999999995</v>
      </c>
      <c r="I26">
        <v>159</v>
      </c>
      <c r="J26">
        <v>315</v>
      </c>
      <c r="K26">
        <f t="shared" si="0"/>
        <v>861.52251554666418</v>
      </c>
      <c r="L26">
        <v>315.214</v>
      </c>
      <c r="M26" s="20" t="s">
        <v>101</v>
      </c>
      <c r="N26">
        <v>230.10130246020262</v>
      </c>
      <c r="O26">
        <v>37369.584529026382</v>
      </c>
      <c r="P26">
        <v>17926.368962263579</v>
      </c>
      <c r="Q26">
        <v>4736.6982604134919</v>
      </c>
      <c r="R26">
        <v>0.36499999999999999</v>
      </c>
      <c r="S26" t="s">
        <v>104</v>
      </c>
      <c r="T26">
        <v>27.7346</v>
      </c>
      <c r="U26" s="2">
        <v>21209</v>
      </c>
      <c r="V26" s="18">
        <f t="shared" si="1"/>
        <v>1.307680701588948</v>
      </c>
      <c r="W26" t="s">
        <v>105</v>
      </c>
      <c r="AC26">
        <v>861.52251554666418</v>
      </c>
      <c r="AD26">
        <v>1.307680701588948</v>
      </c>
    </row>
    <row r="27" spans="1:30" x14ac:dyDescent="0.25">
      <c r="A27" s="15" t="s">
        <v>129</v>
      </c>
      <c r="B27" s="16">
        <v>1973</v>
      </c>
      <c r="C27" t="s">
        <v>146</v>
      </c>
      <c r="D27" t="s">
        <v>131</v>
      </c>
      <c r="E27" t="s">
        <v>147</v>
      </c>
      <c r="F27" s="17">
        <v>3</v>
      </c>
      <c r="G27" s="17">
        <v>0.22933333333333331</v>
      </c>
      <c r="H27">
        <v>0.68799999999999994</v>
      </c>
      <c r="I27">
        <v>159</v>
      </c>
      <c r="J27">
        <v>316</v>
      </c>
      <c r="K27">
        <f t="shared" si="0"/>
        <v>870.78171069813629</v>
      </c>
      <c r="L27">
        <v>316.23</v>
      </c>
      <c r="M27" s="20" t="s">
        <v>101</v>
      </c>
      <c r="N27">
        <v>231.1046511627907</v>
      </c>
      <c r="O27">
        <v>44457.395026413673</v>
      </c>
      <c r="P27">
        <v>12569.142545464041</v>
      </c>
      <c r="Q27">
        <v>4288.5390363569022</v>
      </c>
      <c r="R27">
        <v>0.317</v>
      </c>
      <c r="S27" t="s">
        <v>104</v>
      </c>
      <c r="T27">
        <v>25.866</v>
      </c>
      <c r="U27" s="2">
        <v>32210</v>
      </c>
      <c r="V27" s="18">
        <f t="shared" si="1"/>
        <v>0.80304253337472831</v>
      </c>
      <c r="W27" t="s">
        <v>105</v>
      </c>
      <c r="AC27">
        <v>870.78171069813629</v>
      </c>
      <c r="AD27">
        <v>0.80304253337472831</v>
      </c>
    </row>
    <row r="28" spans="1:30" x14ac:dyDescent="0.25">
      <c r="A28" s="15" t="s">
        <v>129</v>
      </c>
      <c r="B28" s="16">
        <v>1973</v>
      </c>
      <c r="C28" t="s">
        <v>148</v>
      </c>
      <c r="D28" t="s">
        <v>131</v>
      </c>
      <c r="E28" t="s">
        <v>149</v>
      </c>
      <c r="F28" s="17">
        <v>3</v>
      </c>
      <c r="G28" s="17">
        <v>0.22866666666666668</v>
      </c>
      <c r="H28">
        <v>0.68600000000000005</v>
      </c>
      <c r="I28">
        <v>159</v>
      </c>
      <c r="J28">
        <v>315</v>
      </c>
      <c r="K28">
        <f t="shared" si="0"/>
        <v>867.8018341730974</v>
      </c>
      <c r="L28">
        <v>315.46800000000002</v>
      </c>
      <c r="M28" s="20" t="s">
        <v>101</v>
      </c>
      <c r="N28">
        <v>231.77842565597666</v>
      </c>
      <c r="O28">
        <v>34680.629184686841</v>
      </c>
      <c r="P28">
        <v>17788.473816400012</v>
      </c>
      <c r="Q28">
        <v>5770.9118543902368</v>
      </c>
      <c r="R28">
        <v>0.34499999999999997</v>
      </c>
      <c r="S28" t="s">
        <v>104</v>
      </c>
      <c r="T28">
        <v>26.044</v>
      </c>
      <c r="U28" s="2">
        <v>36947</v>
      </c>
      <c r="V28" s="18">
        <f t="shared" si="1"/>
        <v>0.70490161582807809</v>
      </c>
      <c r="W28" t="s">
        <v>105</v>
      </c>
      <c r="AC28">
        <v>867.8018341730974</v>
      </c>
      <c r="AD28">
        <v>0.70490161582807809</v>
      </c>
    </row>
    <row r="29" spans="1:30" x14ac:dyDescent="0.25">
      <c r="A29" s="15" t="s">
        <v>129</v>
      </c>
      <c r="B29" s="16">
        <v>1973</v>
      </c>
      <c r="C29" t="s">
        <v>150</v>
      </c>
      <c r="D29" t="s">
        <v>131</v>
      </c>
      <c r="E29" t="s">
        <v>147</v>
      </c>
      <c r="F29" s="17">
        <v>3</v>
      </c>
      <c r="G29" s="17">
        <v>0.22866666666666668</v>
      </c>
      <c r="H29">
        <v>0.68600000000000005</v>
      </c>
      <c r="I29">
        <v>159</v>
      </c>
      <c r="J29">
        <v>315</v>
      </c>
      <c r="K29">
        <f t="shared" si="0"/>
        <v>867.8018341730974</v>
      </c>
      <c r="L29">
        <v>314.95999999999998</v>
      </c>
      <c r="M29" s="20" t="s">
        <v>101</v>
      </c>
      <c r="N29">
        <v>231.77842565597666</v>
      </c>
      <c r="O29">
        <v>38321.061035484992</v>
      </c>
      <c r="P29">
        <v>13058.670313279699</v>
      </c>
      <c r="Q29">
        <v>5688.1747668720973</v>
      </c>
      <c r="R29">
        <v>0.41299999999999998</v>
      </c>
      <c r="S29" t="s">
        <v>104</v>
      </c>
      <c r="T29">
        <v>24.664999999999999</v>
      </c>
      <c r="U29" s="2">
        <v>35116</v>
      </c>
      <c r="V29" s="18">
        <f t="shared" si="1"/>
        <v>0.70238637658047609</v>
      </c>
      <c r="W29" t="s">
        <v>105</v>
      </c>
      <c r="AC29">
        <v>867.8018341730974</v>
      </c>
      <c r="AD29">
        <v>0.70238637658047609</v>
      </c>
    </row>
    <row r="30" spans="1:30" x14ac:dyDescent="0.25">
      <c r="A30" s="15" t="s">
        <v>129</v>
      </c>
      <c r="B30" s="16">
        <v>1973</v>
      </c>
      <c r="C30" t="s">
        <v>151</v>
      </c>
      <c r="D30" t="s">
        <v>131</v>
      </c>
      <c r="E30" t="s">
        <v>139</v>
      </c>
      <c r="F30" s="17">
        <v>3</v>
      </c>
      <c r="G30" s="17">
        <v>0.22700000000000001</v>
      </c>
      <c r="H30">
        <v>0.68100000000000005</v>
      </c>
      <c r="I30">
        <v>159</v>
      </c>
      <c r="J30">
        <v>315</v>
      </c>
      <c r="K30">
        <f t="shared" si="0"/>
        <v>874.17336012150486</v>
      </c>
      <c r="L30">
        <v>315.214</v>
      </c>
      <c r="M30" s="20" t="s">
        <v>101</v>
      </c>
      <c r="N30">
        <v>233.48017621145374</v>
      </c>
      <c r="O30">
        <v>37397.163558199099</v>
      </c>
      <c r="P30">
        <v>17947.053234143117</v>
      </c>
      <c r="Q30">
        <v>4736.6982604134919</v>
      </c>
      <c r="R30">
        <v>0.36499999999999999</v>
      </c>
      <c r="S30" t="s">
        <v>104</v>
      </c>
      <c r="T30">
        <v>25.421500000000002</v>
      </c>
      <c r="U30" s="2">
        <v>33672</v>
      </c>
      <c r="V30" s="18">
        <f t="shared" si="1"/>
        <v>0.75497445949156572</v>
      </c>
      <c r="W30" t="s">
        <v>105</v>
      </c>
      <c r="AC30">
        <v>874.17336012150486</v>
      </c>
      <c r="AD30">
        <v>0.75497445949156572</v>
      </c>
    </row>
    <row r="31" spans="1:30" x14ac:dyDescent="0.25">
      <c r="A31" s="15" t="s">
        <v>129</v>
      </c>
      <c r="B31" s="16">
        <v>1973</v>
      </c>
      <c r="C31" t="s">
        <v>152</v>
      </c>
      <c r="D31" t="s">
        <v>131</v>
      </c>
      <c r="E31" t="s">
        <v>153</v>
      </c>
      <c r="F31" s="17">
        <v>3</v>
      </c>
      <c r="G31" s="17">
        <v>0.22600000000000001</v>
      </c>
      <c r="H31">
        <v>0.67800000000000005</v>
      </c>
      <c r="I31">
        <v>159</v>
      </c>
      <c r="J31">
        <v>315</v>
      </c>
      <c r="K31">
        <f t="shared" si="0"/>
        <v>878.04138383885675</v>
      </c>
      <c r="L31">
        <v>315.214</v>
      </c>
      <c r="M31" s="20" t="s">
        <v>101</v>
      </c>
      <c r="N31">
        <v>234.51327433628316</v>
      </c>
      <c r="O31">
        <v>37397.163558199099</v>
      </c>
      <c r="P31">
        <v>17947.053234143117</v>
      </c>
      <c r="Q31">
        <v>4736.6982604134919</v>
      </c>
      <c r="R31">
        <v>0.36499999999999999</v>
      </c>
      <c r="S31" t="s">
        <v>104</v>
      </c>
      <c r="T31">
        <v>24.887</v>
      </c>
      <c r="U31" s="2">
        <v>33240</v>
      </c>
      <c r="V31" s="18">
        <f t="shared" si="1"/>
        <v>0.74870637785800243</v>
      </c>
      <c r="W31" t="s">
        <v>105</v>
      </c>
      <c r="AC31">
        <v>878.04138383885675</v>
      </c>
      <c r="AD31">
        <v>0.74870637785800243</v>
      </c>
    </row>
    <row r="32" spans="1:30" x14ac:dyDescent="0.25">
      <c r="A32" s="19" t="s">
        <v>154</v>
      </c>
      <c r="B32" s="16">
        <v>1975</v>
      </c>
      <c r="C32" t="s">
        <v>155</v>
      </c>
      <c r="D32" t="s">
        <v>156</v>
      </c>
      <c r="E32" t="s">
        <v>157</v>
      </c>
      <c r="F32" s="17">
        <v>6</v>
      </c>
      <c r="G32" s="17">
        <v>0.14223999999999998</v>
      </c>
      <c r="H32">
        <v>0.85343999999999987</v>
      </c>
      <c r="I32">
        <v>190.5</v>
      </c>
      <c r="J32">
        <v>381</v>
      </c>
      <c r="K32">
        <f t="shared" si="0"/>
        <v>851.73142983655885</v>
      </c>
      <c r="L32" s="18">
        <v>457.2</v>
      </c>
      <c r="M32">
        <v>381</v>
      </c>
      <c r="N32">
        <v>223.21428571428575</v>
      </c>
      <c r="O32">
        <v>149616.2332619626</v>
      </c>
      <c r="P32">
        <v>9928.4505021763198</v>
      </c>
      <c r="Q32">
        <v>4481.5922405657002</v>
      </c>
      <c r="R32">
        <v>0.28000000000000003</v>
      </c>
      <c r="S32" t="s">
        <v>106</v>
      </c>
      <c r="T32">
        <v>90.098264907300972</v>
      </c>
      <c r="U32" s="2">
        <v>105026</v>
      </c>
      <c r="V32" s="18">
        <f t="shared" si="1"/>
        <v>0.8578662893693082</v>
      </c>
      <c r="W32" t="s">
        <v>103</v>
      </c>
      <c r="AC32">
        <v>851.73142983655885</v>
      </c>
      <c r="AD32">
        <v>0.8578662893693082</v>
      </c>
    </row>
    <row r="33" spans="1:30" x14ac:dyDescent="0.25">
      <c r="A33" s="19" t="s">
        <v>154</v>
      </c>
      <c r="B33" s="16">
        <v>1975</v>
      </c>
      <c r="C33" t="s">
        <v>158</v>
      </c>
      <c r="D33" t="s">
        <v>159</v>
      </c>
      <c r="E33" t="s">
        <v>160</v>
      </c>
      <c r="F33" s="17">
        <v>4</v>
      </c>
      <c r="G33" s="17">
        <v>0.13461999999999999</v>
      </c>
      <c r="H33">
        <v>0.53847999999999996</v>
      </c>
      <c r="I33">
        <v>190.5</v>
      </c>
      <c r="J33">
        <v>381</v>
      </c>
      <c r="K33">
        <f t="shared" si="0"/>
        <v>1349.9139642692628</v>
      </c>
      <c r="L33" s="18">
        <v>457.2</v>
      </c>
      <c r="M33">
        <v>381</v>
      </c>
      <c r="N33">
        <v>353.77358490566041</v>
      </c>
      <c r="O33">
        <v>206842.71879533998</v>
      </c>
      <c r="P33">
        <v>18615.844691580602</v>
      </c>
      <c r="Q33">
        <v>4481.5922405657002</v>
      </c>
      <c r="R33">
        <v>0.21</v>
      </c>
      <c r="S33" t="s">
        <v>106</v>
      </c>
      <c r="T33">
        <v>22.236351012714589</v>
      </c>
      <c r="U33" s="2">
        <v>30736</v>
      </c>
      <c r="V33" s="18">
        <f t="shared" si="1"/>
        <v>0.72346274768071928</v>
      </c>
      <c r="W33" t="s">
        <v>103</v>
      </c>
      <c r="AC33">
        <v>1349.9139642692628</v>
      </c>
      <c r="AD33">
        <v>0.72346274768071928</v>
      </c>
    </row>
    <row r="34" spans="1:30" x14ac:dyDescent="0.25">
      <c r="A34" s="15" t="s">
        <v>161</v>
      </c>
      <c r="B34" s="16">
        <v>1978</v>
      </c>
      <c r="C34" t="s">
        <v>162</v>
      </c>
      <c r="D34" t="s">
        <v>163</v>
      </c>
      <c r="E34" t="s">
        <v>164</v>
      </c>
      <c r="F34" s="17">
        <v>8</v>
      </c>
      <c r="G34" s="17">
        <v>0.16256000000000001</v>
      </c>
      <c r="H34">
        <v>1.2953999999999999</v>
      </c>
      <c r="I34">
        <v>75.539600000000007</v>
      </c>
      <c r="J34">
        <v>429</v>
      </c>
      <c r="K34">
        <f t="shared" si="0"/>
        <v>1794.1415623614962</v>
      </c>
      <c r="L34">
        <v>428.625</v>
      </c>
      <c r="M34" s="20" t="s">
        <v>101</v>
      </c>
      <c r="N34">
        <v>58.313725490196092</v>
      </c>
      <c r="O34">
        <v>137895.14586356</v>
      </c>
      <c r="P34">
        <v>11721.087398402598</v>
      </c>
      <c r="Q34">
        <v>6894.7572931779996</v>
      </c>
      <c r="R34">
        <v>0.3</v>
      </c>
      <c r="S34" s="18" t="s">
        <v>102</v>
      </c>
      <c r="T34">
        <v>100.084986</v>
      </c>
      <c r="U34" s="2">
        <v>247627</v>
      </c>
      <c r="V34" s="18">
        <f t="shared" si="1"/>
        <v>0.40417638625836444</v>
      </c>
      <c r="W34" s="18" t="s">
        <v>101</v>
      </c>
      <c r="AC34">
        <v>1794.1415623614962</v>
      </c>
      <c r="AD34">
        <v>0.40417638625836444</v>
      </c>
    </row>
    <row r="35" spans="1:30" x14ac:dyDescent="0.25">
      <c r="A35" s="15" t="s">
        <v>161</v>
      </c>
      <c r="B35" s="16">
        <v>1978</v>
      </c>
      <c r="C35" t="s">
        <v>165</v>
      </c>
      <c r="D35" t="s">
        <v>163</v>
      </c>
      <c r="E35" t="s">
        <v>166</v>
      </c>
      <c r="F35" s="17">
        <v>8</v>
      </c>
      <c r="G35" s="17">
        <v>0.16002</v>
      </c>
      <c r="H35">
        <v>1.27</v>
      </c>
      <c r="I35">
        <v>75.590399999999988</v>
      </c>
      <c r="J35">
        <v>508</v>
      </c>
      <c r="K35">
        <f t="shared" si="0"/>
        <v>2564.352691981037</v>
      </c>
      <c r="L35">
        <v>508</v>
      </c>
      <c r="M35" s="20" t="s">
        <v>101</v>
      </c>
      <c r="N35">
        <v>59.519999999999989</v>
      </c>
      <c r="O35">
        <v>110936.64484723401</v>
      </c>
      <c r="P35">
        <v>11721.087398402598</v>
      </c>
      <c r="Q35">
        <v>6894.7572931779996</v>
      </c>
      <c r="R35">
        <v>0.3</v>
      </c>
      <c r="S35" s="18" t="s">
        <v>102</v>
      </c>
      <c r="T35">
        <v>54.268303519999996</v>
      </c>
      <c r="U35" s="2">
        <v>155611</v>
      </c>
      <c r="V35" s="18">
        <f t="shared" si="1"/>
        <v>0.34874336338690703</v>
      </c>
      <c r="W35" s="18" t="s">
        <v>101</v>
      </c>
      <c r="AC35">
        <v>2564.352691981037</v>
      </c>
      <c r="AD35">
        <v>0.34874336338690703</v>
      </c>
    </row>
    <row r="36" spans="1:30" x14ac:dyDescent="0.25">
      <c r="A36" s="15" t="s">
        <v>161</v>
      </c>
      <c r="B36" s="16">
        <v>1978</v>
      </c>
      <c r="C36" t="s">
        <v>167</v>
      </c>
      <c r="D36" t="s">
        <v>159</v>
      </c>
      <c r="E36" t="s">
        <v>166</v>
      </c>
      <c r="F36" s="17">
        <v>8</v>
      </c>
      <c r="G36" s="17">
        <v>0.13969999999999999</v>
      </c>
      <c r="H36">
        <v>1.1175999999999999</v>
      </c>
      <c r="I36">
        <v>76.581000000000003</v>
      </c>
      <c r="J36">
        <v>507</v>
      </c>
      <c r="K36">
        <f t="shared" si="0"/>
        <v>2865.0300973659982</v>
      </c>
      <c r="L36">
        <v>507.23799999999994</v>
      </c>
      <c r="M36" s="20" t="s">
        <v>101</v>
      </c>
      <c r="N36">
        <v>68.52272727272728</v>
      </c>
      <c r="O36">
        <v>181125.27409178606</v>
      </c>
      <c r="P36">
        <v>18615.844691580602</v>
      </c>
      <c r="Q36">
        <v>8687.39418940428</v>
      </c>
      <c r="R36">
        <v>0.21</v>
      </c>
      <c r="S36" s="18" t="s">
        <v>102</v>
      </c>
      <c r="T36">
        <v>61.60786916</v>
      </c>
      <c r="U36" s="2">
        <v>171595</v>
      </c>
      <c r="V36" s="18">
        <f t="shared" si="1"/>
        <v>0.35903067781695269</v>
      </c>
      <c r="W36" s="18" t="s">
        <v>101</v>
      </c>
      <c r="AC36">
        <v>2865.0300973659982</v>
      </c>
      <c r="AD36">
        <v>0.35903067781695269</v>
      </c>
    </row>
    <row r="37" spans="1:30" x14ac:dyDescent="0.25">
      <c r="A37" s="15" t="s">
        <v>161</v>
      </c>
      <c r="B37" s="16">
        <v>1978</v>
      </c>
      <c r="C37" t="s">
        <v>168</v>
      </c>
      <c r="D37" t="s">
        <v>163</v>
      </c>
      <c r="E37" t="s">
        <v>164</v>
      </c>
      <c r="F37" s="17">
        <v>8</v>
      </c>
      <c r="G37" s="17">
        <v>0.12953999999999999</v>
      </c>
      <c r="H37">
        <v>1.0413999999999999</v>
      </c>
      <c r="I37">
        <v>75.438000000000002</v>
      </c>
      <c r="J37">
        <v>510</v>
      </c>
      <c r="K37">
        <f t="shared" si="0"/>
        <v>3158.2994819701453</v>
      </c>
      <c r="L37">
        <v>509.57479999999998</v>
      </c>
      <c r="M37" s="20" t="s">
        <v>101</v>
      </c>
      <c r="N37">
        <v>72.439024390243915</v>
      </c>
      <c r="O37">
        <v>134585.66236283456</v>
      </c>
      <c r="P37">
        <v>11721.087398402598</v>
      </c>
      <c r="Q37">
        <v>6894.7572931779996</v>
      </c>
      <c r="R37">
        <v>0.3</v>
      </c>
      <c r="S37" s="18" t="s">
        <v>102</v>
      </c>
      <c r="T37">
        <v>85.628265800000008</v>
      </c>
      <c r="U37" s="2">
        <v>150451</v>
      </c>
      <c r="V37" s="18">
        <f t="shared" si="1"/>
        <v>0.56914387940259625</v>
      </c>
      <c r="W37" s="18" t="s">
        <v>101</v>
      </c>
      <c r="AC37">
        <v>3158.2994819701453</v>
      </c>
      <c r="AD37">
        <v>0.56914387940259625</v>
      </c>
    </row>
    <row r="38" spans="1:30" x14ac:dyDescent="0.25">
      <c r="A38" s="15" t="s">
        <v>161</v>
      </c>
      <c r="B38" s="16">
        <v>1978</v>
      </c>
      <c r="C38" t="s">
        <v>169</v>
      </c>
      <c r="D38" t="s">
        <v>159</v>
      </c>
      <c r="E38" t="s">
        <v>164</v>
      </c>
      <c r="F38" s="17">
        <v>8</v>
      </c>
      <c r="G38" s="17">
        <v>0.127</v>
      </c>
      <c r="H38">
        <v>1.016</v>
      </c>
      <c r="I38">
        <v>75.590399999999988</v>
      </c>
      <c r="J38">
        <v>508</v>
      </c>
      <c r="K38">
        <f t="shared" si="0"/>
        <v>3205.4408649762959</v>
      </c>
      <c r="L38">
        <v>508</v>
      </c>
      <c r="M38" s="20" t="s">
        <v>101</v>
      </c>
      <c r="N38">
        <v>74.399999999999991</v>
      </c>
      <c r="O38">
        <v>198844.8003352535</v>
      </c>
      <c r="P38">
        <v>18615.844691580602</v>
      </c>
      <c r="Q38">
        <v>8687.39418940428</v>
      </c>
      <c r="R38">
        <v>0.21</v>
      </c>
      <c r="S38" s="18" t="s">
        <v>102</v>
      </c>
      <c r="T38">
        <v>136.78281419999999</v>
      </c>
      <c r="U38" s="2">
        <v>215384</v>
      </c>
      <c r="V38" s="18">
        <f t="shared" si="1"/>
        <v>0.63506488039965825</v>
      </c>
      <c r="W38" s="18" t="s">
        <v>101</v>
      </c>
      <c r="AC38">
        <v>3205.4408649762959</v>
      </c>
      <c r="AD38">
        <v>0.63506488039965825</v>
      </c>
    </row>
    <row r="39" spans="1:30" x14ac:dyDescent="0.25">
      <c r="A39" s="15" t="s">
        <v>161</v>
      </c>
      <c r="B39" s="16">
        <v>1978</v>
      </c>
      <c r="C39" t="s">
        <v>170</v>
      </c>
      <c r="D39" t="s">
        <v>159</v>
      </c>
      <c r="E39" t="s">
        <v>164</v>
      </c>
      <c r="F39" s="17">
        <v>8</v>
      </c>
      <c r="G39" s="17">
        <v>0.11938</v>
      </c>
      <c r="H39">
        <v>0.96519999999999995</v>
      </c>
      <c r="I39">
        <v>75.615799999999993</v>
      </c>
      <c r="J39">
        <v>483</v>
      </c>
      <c r="K39">
        <f t="shared" si="0"/>
        <v>3049.1942572291409</v>
      </c>
      <c r="L39">
        <v>482.59999999999997</v>
      </c>
      <c r="M39" s="20" t="s">
        <v>101</v>
      </c>
      <c r="N39">
        <v>78.34210526315789</v>
      </c>
      <c r="O39">
        <v>210083.25472313366</v>
      </c>
      <c r="P39">
        <v>18615.844691580602</v>
      </c>
      <c r="Q39">
        <v>8687.39418940428</v>
      </c>
      <c r="R39">
        <v>0.21</v>
      </c>
      <c r="S39" s="18" t="s">
        <v>102</v>
      </c>
      <c r="T39">
        <v>85.628265800000008</v>
      </c>
      <c r="U39" s="2">
        <v>203810</v>
      </c>
      <c r="V39" s="18">
        <f t="shared" si="1"/>
        <v>0.42013770570629511</v>
      </c>
      <c r="W39" s="18" t="s">
        <v>101</v>
      </c>
      <c r="AC39">
        <v>3049.1942572291409</v>
      </c>
      <c r="AD39">
        <v>0.42013770570629511</v>
      </c>
    </row>
    <row r="40" spans="1:30" x14ac:dyDescent="0.25">
      <c r="A40" s="15" t="s">
        <v>161</v>
      </c>
      <c r="B40" s="16">
        <v>1978</v>
      </c>
      <c r="C40" t="s">
        <v>171</v>
      </c>
      <c r="D40" t="s">
        <v>159</v>
      </c>
      <c r="E40" t="s">
        <v>172</v>
      </c>
      <c r="F40" s="17">
        <v>8</v>
      </c>
      <c r="G40" s="17">
        <v>0.11683999999999999</v>
      </c>
      <c r="H40">
        <v>0.94233999999999996</v>
      </c>
      <c r="I40">
        <v>75.361800000000002</v>
      </c>
      <c r="J40">
        <v>356</v>
      </c>
      <c r="K40">
        <f t="shared" si="0"/>
        <v>1702.4007538776975</v>
      </c>
      <c r="L40">
        <v>355.59999999999997</v>
      </c>
      <c r="M40" s="20" t="s">
        <v>101</v>
      </c>
      <c r="N40">
        <v>79.973045822102435</v>
      </c>
      <c r="O40">
        <v>217598.54017269769</v>
      </c>
      <c r="P40">
        <v>18615.844691580602</v>
      </c>
      <c r="Q40">
        <v>8687.39418940428</v>
      </c>
      <c r="R40">
        <v>0.21</v>
      </c>
      <c r="S40" s="18" t="s">
        <v>102</v>
      </c>
      <c r="T40">
        <v>55.60277</v>
      </c>
      <c r="U40" s="2">
        <v>112025</v>
      </c>
      <c r="V40" s="18">
        <f t="shared" si="1"/>
        <v>0.49634251283195713</v>
      </c>
      <c r="W40" s="18" t="s">
        <v>101</v>
      </c>
      <c r="AC40">
        <v>1702.4007538776975</v>
      </c>
      <c r="AD40">
        <v>0.49634251283195713</v>
      </c>
    </row>
    <row r="41" spans="1:30" x14ac:dyDescent="0.25">
      <c r="A41" s="15" t="s">
        <v>161</v>
      </c>
      <c r="B41" s="16">
        <v>1978</v>
      </c>
      <c r="C41" t="s">
        <v>173</v>
      </c>
      <c r="D41" t="s">
        <v>163</v>
      </c>
      <c r="E41" t="s">
        <v>174</v>
      </c>
      <c r="F41" s="17">
        <v>4</v>
      </c>
      <c r="G41" s="17">
        <v>0.1651</v>
      </c>
      <c r="H41">
        <v>0.66039999999999999</v>
      </c>
      <c r="I41">
        <v>75.869799999999998</v>
      </c>
      <c r="J41">
        <v>333</v>
      </c>
      <c r="K41">
        <f t="shared" si="0"/>
        <v>2111.2183859167453</v>
      </c>
      <c r="L41">
        <v>333.375</v>
      </c>
      <c r="M41" s="20" t="s">
        <v>101</v>
      </c>
      <c r="N41">
        <v>114.88461538461539</v>
      </c>
      <c r="O41">
        <v>106868.73804425899</v>
      </c>
      <c r="P41">
        <v>11721.087398402598</v>
      </c>
      <c r="Q41">
        <v>6894.7572931779996</v>
      </c>
      <c r="R41">
        <v>0.3</v>
      </c>
      <c r="S41" s="18" t="s">
        <v>102</v>
      </c>
      <c r="T41">
        <v>18.237708559999998</v>
      </c>
      <c r="U41" s="2">
        <v>41809</v>
      </c>
      <c r="V41" s="18">
        <f t="shared" si="1"/>
        <v>0.43621489535745889</v>
      </c>
      <c r="W41" s="18" t="s">
        <v>101</v>
      </c>
      <c r="AC41">
        <v>2111.2183859167453</v>
      </c>
      <c r="AD41">
        <v>0.43621489535745889</v>
      </c>
    </row>
    <row r="42" spans="1:30" x14ac:dyDescent="0.25">
      <c r="A42" s="15" t="s">
        <v>161</v>
      </c>
      <c r="B42" s="16">
        <v>1978</v>
      </c>
      <c r="C42" t="s">
        <v>175</v>
      </c>
      <c r="D42" t="s">
        <v>163</v>
      </c>
      <c r="E42" t="s">
        <v>176</v>
      </c>
      <c r="F42" s="17">
        <v>4</v>
      </c>
      <c r="G42" s="17">
        <v>0.14477999999999999</v>
      </c>
      <c r="H42">
        <v>0.57911999999999997</v>
      </c>
      <c r="I42">
        <v>76.377799999999993</v>
      </c>
      <c r="J42">
        <v>509</v>
      </c>
      <c r="K42">
        <f t="shared" si="0"/>
        <v>5587.5388076129684</v>
      </c>
      <c r="L42">
        <v>508.762</v>
      </c>
      <c r="M42" s="20" t="s">
        <v>101</v>
      </c>
      <c r="N42">
        <v>131.88596491228068</v>
      </c>
      <c r="O42">
        <v>122175.09923511416</v>
      </c>
      <c r="P42">
        <v>11721.087398402598</v>
      </c>
      <c r="Q42">
        <v>6894.7572931779996</v>
      </c>
      <c r="R42">
        <v>0.3</v>
      </c>
      <c r="S42" s="18" t="s">
        <v>102</v>
      </c>
      <c r="T42">
        <v>20.105961632</v>
      </c>
      <c r="U42" s="2">
        <v>17750</v>
      </c>
      <c r="V42" s="18">
        <f t="shared" si="1"/>
        <v>1.1327302327887323</v>
      </c>
      <c r="W42" s="18" t="s">
        <v>101</v>
      </c>
      <c r="AC42">
        <v>5587.5388076129684</v>
      </c>
      <c r="AD42">
        <v>1.1327302327887323</v>
      </c>
    </row>
    <row r="43" spans="1:30" x14ac:dyDescent="0.25">
      <c r="A43" s="15" t="s">
        <v>161</v>
      </c>
      <c r="B43" s="16">
        <v>1978</v>
      </c>
      <c r="C43" t="s">
        <v>177</v>
      </c>
      <c r="D43" t="s">
        <v>159</v>
      </c>
      <c r="E43" t="s">
        <v>176</v>
      </c>
      <c r="F43" s="17">
        <v>4</v>
      </c>
      <c r="G43" s="17">
        <v>0.13716</v>
      </c>
      <c r="H43">
        <v>0.54609999999999992</v>
      </c>
      <c r="I43">
        <v>76.250799999999984</v>
      </c>
      <c r="J43">
        <v>509</v>
      </c>
      <c r="K43">
        <f t="shared" si="0"/>
        <v>5935.2590619342473</v>
      </c>
      <c r="L43">
        <v>508.762</v>
      </c>
      <c r="M43" s="20" t="s">
        <v>101</v>
      </c>
      <c r="N43">
        <v>139.62790697674419</v>
      </c>
      <c r="O43">
        <v>184917.39060303394</v>
      </c>
      <c r="P43">
        <v>18615.844691580602</v>
      </c>
      <c r="Q43">
        <v>8687.39418940428</v>
      </c>
      <c r="R43">
        <v>0.21</v>
      </c>
      <c r="S43" s="18" t="s">
        <v>102</v>
      </c>
      <c r="T43">
        <v>25.799685279999998</v>
      </c>
      <c r="U43" s="2">
        <v>21966</v>
      </c>
      <c r="V43" s="18">
        <f t="shared" si="1"/>
        <v>1.1745281471364835</v>
      </c>
      <c r="W43" s="18" t="s">
        <v>101</v>
      </c>
      <c r="AC43">
        <v>5935.2590619342473</v>
      </c>
      <c r="AD43">
        <v>1.1745281471364835</v>
      </c>
    </row>
    <row r="44" spans="1:30" x14ac:dyDescent="0.25">
      <c r="A44" s="15" t="s">
        <v>161</v>
      </c>
      <c r="B44" s="16">
        <v>1978</v>
      </c>
      <c r="C44" t="s">
        <v>178</v>
      </c>
      <c r="D44" t="s">
        <v>159</v>
      </c>
      <c r="E44" t="s">
        <v>176</v>
      </c>
      <c r="F44" s="17">
        <v>4</v>
      </c>
      <c r="G44" s="17">
        <v>0.13207999999999998</v>
      </c>
      <c r="H44">
        <v>0.53339999999999999</v>
      </c>
      <c r="I44">
        <v>75.844400000000007</v>
      </c>
      <c r="J44">
        <v>511</v>
      </c>
      <c r="K44">
        <f t="shared" si="0"/>
        <v>6157.2383411798864</v>
      </c>
      <c r="L44">
        <v>511.17499999999995</v>
      </c>
      <c r="M44" s="20" t="s">
        <v>101</v>
      </c>
      <c r="N44">
        <v>142.1904761904762</v>
      </c>
      <c r="O44">
        <v>189398.98284359966</v>
      </c>
      <c r="P44">
        <v>18615.844691580602</v>
      </c>
      <c r="Q44">
        <v>8687.39418940428</v>
      </c>
      <c r="R44">
        <v>0.21</v>
      </c>
      <c r="S44" s="18" t="s">
        <v>102</v>
      </c>
      <c r="T44">
        <v>27.134151759999998</v>
      </c>
      <c r="U44" s="2">
        <v>20484</v>
      </c>
      <c r="V44" s="18">
        <f t="shared" si="1"/>
        <v>1.3246510330013668</v>
      </c>
      <c r="W44" s="18" t="s">
        <v>101</v>
      </c>
      <c r="AC44">
        <v>6157.2383411798864</v>
      </c>
      <c r="AD44">
        <v>1.3246510330013668</v>
      </c>
    </row>
    <row r="45" spans="1:30" x14ac:dyDescent="0.25">
      <c r="A45" s="15" t="s">
        <v>179</v>
      </c>
      <c r="B45" s="16">
        <v>1982</v>
      </c>
      <c r="C45" t="s">
        <v>180</v>
      </c>
      <c r="D45" t="s">
        <v>181</v>
      </c>
      <c r="E45" t="s">
        <v>182</v>
      </c>
      <c r="F45" s="17">
        <v>8</v>
      </c>
      <c r="G45" s="17">
        <v>0.125</v>
      </c>
      <c r="H45">
        <v>1</v>
      </c>
      <c r="I45">
        <v>100</v>
      </c>
      <c r="J45">
        <v>300</v>
      </c>
      <c r="K45">
        <f t="shared" si="0"/>
        <v>858.545281275251</v>
      </c>
      <c r="L45" s="17">
        <v>300</v>
      </c>
      <c r="M45" s="20" t="s">
        <v>101</v>
      </c>
      <c r="N45">
        <v>100</v>
      </c>
      <c r="O45">
        <v>137000</v>
      </c>
      <c r="P45">
        <v>8170</v>
      </c>
      <c r="Q45">
        <v>4750</v>
      </c>
      <c r="R45">
        <v>0.316</v>
      </c>
      <c r="S45" t="s">
        <v>106</v>
      </c>
      <c r="T45">
        <v>56.88</v>
      </c>
      <c r="U45" s="2">
        <v>63073</v>
      </c>
      <c r="V45" s="18">
        <f t="shared" si="1"/>
        <v>0.90181218587985346</v>
      </c>
      <c r="W45" s="18" t="s">
        <v>101</v>
      </c>
      <c r="AC45">
        <v>858.545281275251</v>
      </c>
      <c r="AD45">
        <v>0.90181218587985346</v>
      </c>
    </row>
    <row r="46" spans="1:30" x14ac:dyDescent="0.25">
      <c r="A46" s="15" t="s">
        <v>179</v>
      </c>
      <c r="B46" s="16">
        <v>1982</v>
      </c>
      <c r="C46" t="s">
        <v>180</v>
      </c>
      <c r="D46" t="s">
        <v>181</v>
      </c>
      <c r="E46" t="s">
        <v>182</v>
      </c>
      <c r="F46" s="17">
        <v>8</v>
      </c>
      <c r="G46" s="17">
        <v>0.125</v>
      </c>
      <c r="H46">
        <v>1</v>
      </c>
      <c r="I46">
        <v>100</v>
      </c>
      <c r="J46">
        <v>300</v>
      </c>
      <c r="K46">
        <f t="shared" si="0"/>
        <v>858.545281275251</v>
      </c>
      <c r="L46" s="17">
        <v>300</v>
      </c>
      <c r="M46" s="20" t="s">
        <v>101</v>
      </c>
      <c r="N46">
        <v>100</v>
      </c>
      <c r="O46">
        <v>137000</v>
      </c>
      <c r="P46">
        <v>8170</v>
      </c>
      <c r="Q46">
        <v>4750</v>
      </c>
      <c r="R46">
        <v>0.316</v>
      </c>
      <c r="S46" t="s">
        <v>106</v>
      </c>
      <c r="T46">
        <v>55.33</v>
      </c>
      <c r="U46" s="2">
        <v>64075</v>
      </c>
      <c r="V46" s="18">
        <f t="shared" si="1"/>
        <v>0.86351931330472098</v>
      </c>
      <c r="W46" s="18" t="s">
        <v>101</v>
      </c>
      <c r="AC46">
        <v>858.545281275251</v>
      </c>
      <c r="AD46">
        <v>0.86351931330472098</v>
      </c>
    </row>
    <row r="47" spans="1:30" x14ac:dyDescent="0.25">
      <c r="A47" s="15" t="s">
        <v>179</v>
      </c>
      <c r="B47" s="16">
        <v>1982</v>
      </c>
      <c r="C47" t="s">
        <v>183</v>
      </c>
      <c r="D47" t="s">
        <v>181</v>
      </c>
      <c r="E47" t="s">
        <v>182</v>
      </c>
      <c r="F47" s="17">
        <v>8</v>
      </c>
      <c r="G47" s="17">
        <v>0.125</v>
      </c>
      <c r="H47">
        <v>1</v>
      </c>
      <c r="I47">
        <v>100</v>
      </c>
      <c r="J47">
        <v>300</v>
      </c>
      <c r="K47">
        <f t="shared" si="0"/>
        <v>858.545281275251</v>
      </c>
      <c r="L47" s="17">
        <v>300</v>
      </c>
      <c r="M47" s="20" t="s">
        <v>101</v>
      </c>
      <c r="N47">
        <v>100</v>
      </c>
      <c r="O47">
        <v>137000</v>
      </c>
      <c r="P47">
        <v>8170</v>
      </c>
      <c r="Q47">
        <v>4750</v>
      </c>
      <c r="R47">
        <v>0.316</v>
      </c>
      <c r="S47" t="s">
        <v>106</v>
      </c>
      <c r="T47">
        <v>82.57</v>
      </c>
      <c r="U47" s="2">
        <v>64075</v>
      </c>
      <c r="V47" s="18">
        <f t="shared" si="1"/>
        <v>1.2886461178306672</v>
      </c>
      <c r="W47" s="18" t="s">
        <v>101</v>
      </c>
      <c r="AC47">
        <v>858.545281275251</v>
      </c>
      <c r="AD47">
        <v>1.2886461178306672</v>
      </c>
    </row>
    <row r="48" spans="1:30" x14ac:dyDescent="0.25">
      <c r="A48" s="15" t="s">
        <v>179</v>
      </c>
      <c r="B48" s="16">
        <v>1982</v>
      </c>
      <c r="C48" t="s">
        <v>184</v>
      </c>
      <c r="D48" t="s">
        <v>181</v>
      </c>
      <c r="E48" t="s">
        <v>185</v>
      </c>
      <c r="F48" s="17">
        <v>8</v>
      </c>
      <c r="G48" s="17">
        <v>0.125</v>
      </c>
      <c r="H48">
        <v>1</v>
      </c>
      <c r="I48">
        <v>100</v>
      </c>
      <c r="J48">
        <v>300</v>
      </c>
      <c r="K48">
        <f t="shared" si="0"/>
        <v>858.545281275251</v>
      </c>
      <c r="L48" s="17">
        <v>300</v>
      </c>
      <c r="M48" s="20" t="s">
        <v>101</v>
      </c>
      <c r="N48">
        <v>100</v>
      </c>
      <c r="O48">
        <v>137000</v>
      </c>
      <c r="P48">
        <v>8170</v>
      </c>
      <c r="Q48">
        <v>4750</v>
      </c>
      <c r="R48">
        <v>0.316</v>
      </c>
      <c r="S48" t="s">
        <v>106</v>
      </c>
      <c r="T48">
        <v>49.05</v>
      </c>
      <c r="U48" s="2">
        <v>64352</v>
      </c>
      <c r="V48" s="18">
        <f t="shared" si="1"/>
        <v>0.76221407260069618</v>
      </c>
      <c r="W48" s="18" t="s">
        <v>101</v>
      </c>
      <c r="AC48">
        <v>858.545281275251</v>
      </c>
      <c r="AD48">
        <v>0.76221407260069618</v>
      </c>
    </row>
    <row r="49" spans="1:30" x14ac:dyDescent="0.25">
      <c r="A49" s="15" t="s">
        <v>179</v>
      </c>
      <c r="B49" s="16">
        <v>1982</v>
      </c>
      <c r="C49" t="s">
        <v>186</v>
      </c>
      <c r="D49" t="s">
        <v>181</v>
      </c>
      <c r="E49" t="s">
        <v>187</v>
      </c>
      <c r="F49" s="17">
        <v>8</v>
      </c>
      <c r="G49" s="17">
        <v>0.125</v>
      </c>
      <c r="H49">
        <v>1</v>
      </c>
      <c r="I49">
        <v>100</v>
      </c>
      <c r="J49">
        <v>300</v>
      </c>
      <c r="K49">
        <f t="shared" si="0"/>
        <v>858.545281275251</v>
      </c>
      <c r="L49" s="17">
        <v>300</v>
      </c>
      <c r="M49" s="20" t="s">
        <v>101</v>
      </c>
      <c r="N49">
        <v>100</v>
      </c>
      <c r="O49">
        <v>137000</v>
      </c>
      <c r="P49">
        <v>8170</v>
      </c>
      <c r="Q49">
        <v>4750</v>
      </c>
      <c r="R49">
        <v>0.316</v>
      </c>
      <c r="S49" t="s">
        <v>106</v>
      </c>
      <c r="T49">
        <v>56.88</v>
      </c>
      <c r="U49" s="2">
        <v>96081</v>
      </c>
      <c r="V49" s="18">
        <f t="shared" si="1"/>
        <v>0.59200049957848067</v>
      </c>
      <c r="W49" s="18" t="s">
        <v>101</v>
      </c>
      <c r="AC49">
        <v>858.545281275251</v>
      </c>
      <c r="AD49">
        <v>0.59200049957848067</v>
      </c>
    </row>
    <row r="50" spans="1:30" x14ac:dyDescent="0.25">
      <c r="A50" s="15" t="s">
        <v>179</v>
      </c>
      <c r="B50" s="16">
        <v>1982</v>
      </c>
      <c r="C50" t="s">
        <v>186</v>
      </c>
      <c r="D50" t="s">
        <v>181</v>
      </c>
      <c r="E50" t="s">
        <v>187</v>
      </c>
      <c r="F50" s="17">
        <v>8</v>
      </c>
      <c r="G50" s="17">
        <v>0.125</v>
      </c>
      <c r="H50">
        <v>1</v>
      </c>
      <c r="I50">
        <v>100</v>
      </c>
      <c r="J50">
        <v>300</v>
      </c>
      <c r="K50">
        <f t="shared" si="0"/>
        <v>858.545281275251</v>
      </c>
      <c r="L50" s="17">
        <v>300</v>
      </c>
      <c r="M50" s="20" t="s">
        <v>101</v>
      </c>
      <c r="N50">
        <v>100</v>
      </c>
      <c r="O50">
        <v>137000</v>
      </c>
      <c r="P50">
        <v>8170</v>
      </c>
      <c r="Q50">
        <v>4750</v>
      </c>
      <c r="R50">
        <v>0.316</v>
      </c>
      <c r="S50" t="s">
        <v>106</v>
      </c>
      <c r="T50">
        <v>56.88</v>
      </c>
      <c r="U50" s="2">
        <v>96081</v>
      </c>
      <c r="V50" s="18">
        <f t="shared" si="1"/>
        <v>0.59200049957848067</v>
      </c>
      <c r="W50" s="18" t="s">
        <v>101</v>
      </c>
      <c r="AC50">
        <v>858.545281275251</v>
      </c>
      <c r="AD50">
        <v>0.59200049957848067</v>
      </c>
    </row>
    <row r="51" spans="1:30" x14ac:dyDescent="0.25">
      <c r="A51" s="15" t="s">
        <v>179</v>
      </c>
      <c r="B51" s="16">
        <v>1982</v>
      </c>
      <c r="C51" t="s">
        <v>188</v>
      </c>
      <c r="D51" t="s">
        <v>181</v>
      </c>
      <c r="E51" t="s">
        <v>189</v>
      </c>
      <c r="F51" s="17">
        <v>8</v>
      </c>
      <c r="G51" s="17">
        <v>0.125</v>
      </c>
      <c r="H51">
        <v>1</v>
      </c>
      <c r="I51">
        <v>100</v>
      </c>
      <c r="J51">
        <v>300</v>
      </c>
      <c r="K51">
        <f t="shared" si="0"/>
        <v>858.545281275251</v>
      </c>
      <c r="L51" s="17">
        <v>300</v>
      </c>
      <c r="M51" s="20" t="s">
        <v>101</v>
      </c>
      <c r="N51">
        <v>100</v>
      </c>
      <c r="O51">
        <v>137000</v>
      </c>
      <c r="P51">
        <v>8170</v>
      </c>
      <c r="Q51">
        <v>4750</v>
      </c>
      <c r="R51">
        <v>0.316</v>
      </c>
      <c r="S51" t="s">
        <v>106</v>
      </c>
      <c r="T51">
        <v>58.84</v>
      </c>
      <c r="U51" s="2">
        <v>68910</v>
      </c>
      <c r="V51" s="18">
        <f t="shared" si="1"/>
        <v>0.85386736322739809</v>
      </c>
      <c r="W51" s="18" t="s">
        <v>101</v>
      </c>
      <c r="AC51">
        <v>858.545281275251</v>
      </c>
      <c r="AD51">
        <v>0.85386736322739809</v>
      </c>
    </row>
    <row r="52" spans="1:30" x14ac:dyDescent="0.25">
      <c r="A52" s="15" t="s">
        <v>179</v>
      </c>
      <c r="B52" s="16">
        <v>1982</v>
      </c>
      <c r="C52" t="s">
        <v>188</v>
      </c>
      <c r="D52" t="s">
        <v>181</v>
      </c>
      <c r="E52" t="s">
        <v>189</v>
      </c>
      <c r="F52" s="17">
        <v>8</v>
      </c>
      <c r="G52" s="17">
        <v>0.125</v>
      </c>
      <c r="H52">
        <v>1</v>
      </c>
      <c r="I52">
        <v>100</v>
      </c>
      <c r="J52">
        <v>300</v>
      </c>
      <c r="K52">
        <f t="shared" si="0"/>
        <v>858.545281275251</v>
      </c>
      <c r="L52" s="17">
        <v>300</v>
      </c>
      <c r="M52" s="20" t="s">
        <v>101</v>
      </c>
      <c r="N52">
        <v>100</v>
      </c>
      <c r="O52">
        <v>137000</v>
      </c>
      <c r="P52">
        <v>8170</v>
      </c>
      <c r="Q52">
        <v>4750</v>
      </c>
      <c r="R52">
        <v>0.316</v>
      </c>
      <c r="S52" t="s">
        <v>106</v>
      </c>
      <c r="T52">
        <v>58.84</v>
      </c>
      <c r="U52" s="2">
        <v>68910</v>
      </c>
      <c r="V52" s="18">
        <f t="shared" si="1"/>
        <v>0.85386736322739809</v>
      </c>
      <c r="W52" s="18" t="s">
        <v>101</v>
      </c>
      <c r="AC52">
        <v>858.545281275251</v>
      </c>
      <c r="AD52">
        <v>0.85386736322739809</v>
      </c>
    </row>
    <row r="53" spans="1:30" x14ac:dyDescent="0.25">
      <c r="A53" s="15" t="s">
        <v>179</v>
      </c>
      <c r="B53" s="16">
        <v>1982</v>
      </c>
      <c r="C53" t="s">
        <v>190</v>
      </c>
      <c r="D53" t="s">
        <v>181</v>
      </c>
      <c r="E53" t="s">
        <v>191</v>
      </c>
      <c r="F53" s="17">
        <v>8</v>
      </c>
      <c r="G53" s="17">
        <v>0.125</v>
      </c>
      <c r="H53">
        <v>1</v>
      </c>
      <c r="I53">
        <v>100</v>
      </c>
      <c r="J53">
        <v>300</v>
      </c>
      <c r="K53">
        <f t="shared" si="0"/>
        <v>858.545281275251</v>
      </c>
      <c r="L53" s="17">
        <v>300</v>
      </c>
      <c r="M53" s="20" t="s">
        <v>101</v>
      </c>
      <c r="N53">
        <v>100</v>
      </c>
      <c r="O53">
        <v>137000</v>
      </c>
      <c r="P53">
        <v>8170</v>
      </c>
      <c r="Q53">
        <v>4750</v>
      </c>
      <c r="R53">
        <v>0.316</v>
      </c>
      <c r="S53" t="s">
        <v>106</v>
      </c>
      <c r="T53">
        <v>80.72</v>
      </c>
      <c r="U53" s="2">
        <v>111266</v>
      </c>
      <c r="V53" s="18">
        <f t="shared" si="1"/>
        <v>0.72546869663688818</v>
      </c>
      <c r="W53" s="18" t="s">
        <v>101</v>
      </c>
      <c r="AC53">
        <v>858.545281275251</v>
      </c>
      <c r="AD53">
        <v>0.72546869663688818</v>
      </c>
    </row>
    <row r="54" spans="1:30" x14ac:dyDescent="0.25">
      <c r="A54" s="15" t="s">
        <v>179</v>
      </c>
      <c r="B54" s="16">
        <v>1982</v>
      </c>
      <c r="C54" t="s">
        <v>190</v>
      </c>
      <c r="D54" t="s">
        <v>181</v>
      </c>
      <c r="E54" t="s">
        <v>191</v>
      </c>
      <c r="F54" s="17">
        <v>8</v>
      </c>
      <c r="G54" s="17">
        <v>0.125</v>
      </c>
      <c r="H54">
        <v>1</v>
      </c>
      <c r="I54">
        <v>100</v>
      </c>
      <c r="J54">
        <v>300</v>
      </c>
      <c r="K54">
        <f t="shared" si="0"/>
        <v>858.545281275251</v>
      </c>
      <c r="L54" s="17">
        <v>300</v>
      </c>
      <c r="M54" s="20" t="s">
        <v>101</v>
      </c>
      <c r="N54">
        <v>100</v>
      </c>
      <c r="O54">
        <v>137000</v>
      </c>
      <c r="P54">
        <v>8170</v>
      </c>
      <c r="Q54">
        <v>4750</v>
      </c>
      <c r="R54">
        <v>0.316</v>
      </c>
      <c r="S54" t="s">
        <v>106</v>
      </c>
      <c r="T54">
        <v>78.25</v>
      </c>
      <c r="U54" s="2">
        <v>111266</v>
      </c>
      <c r="V54" s="18">
        <f t="shared" si="1"/>
        <v>0.70326964211888632</v>
      </c>
      <c r="W54" s="18" t="s">
        <v>101</v>
      </c>
      <c r="AC54">
        <v>858.545281275251</v>
      </c>
      <c r="AD54">
        <v>0.70326964211888632</v>
      </c>
    </row>
    <row r="55" spans="1:30" x14ac:dyDescent="0.25">
      <c r="A55" s="15" t="s">
        <v>179</v>
      </c>
      <c r="B55" s="16">
        <v>1982</v>
      </c>
      <c r="C55" t="s">
        <v>192</v>
      </c>
      <c r="D55" t="s">
        <v>181</v>
      </c>
      <c r="E55" t="s">
        <v>193</v>
      </c>
      <c r="F55" s="17">
        <v>8</v>
      </c>
      <c r="G55" s="17">
        <v>0.125</v>
      </c>
      <c r="H55">
        <v>1</v>
      </c>
      <c r="I55">
        <v>100</v>
      </c>
      <c r="J55">
        <v>300</v>
      </c>
      <c r="K55">
        <f t="shared" si="0"/>
        <v>858.545281275251</v>
      </c>
      <c r="L55" s="17">
        <v>300</v>
      </c>
      <c r="M55" s="20" t="s">
        <v>101</v>
      </c>
      <c r="N55">
        <v>100</v>
      </c>
      <c r="O55">
        <v>137000</v>
      </c>
      <c r="P55">
        <v>8170</v>
      </c>
      <c r="Q55">
        <v>4750</v>
      </c>
      <c r="R55">
        <v>0.316</v>
      </c>
      <c r="S55" t="s">
        <v>106</v>
      </c>
      <c r="T55">
        <v>79.489999999999995</v>
      </c>
      <c r="U55" s="2">
        <v>111266</v>
      </c>
      <c r="V55" s="18">
        <f t="shared" si="1"/>
        <v>0.71441410673521111</v>
      </c>
      <c r="W55" s="18" t="s">
        <v>101</v>
      </c>
      <c r="AC55">
        <v>858.545281275251</v>
      </c>
      <c r="AD55">
        <v>0.71441410673521111</v>
      </c>
    </row>
    <row r="56" spans="1:30" x14ac:dyDescent="0.25">
      <c r="A56" s="15" t="s">
        <v>179</v>
      </c>
      <c r="B56" s="16">
        <v>1982</v>
      </c>
      <c r="C56" t="s">
        <v>192</v>
      </c>
      <c r="D56" t="s">
        <v>181</v>
      </c>
      <c r="E56" t="s">
        <v>193</v>
      </c>
      <c r="F56" s="17">
        <v>8</v>
      </c>
      <c r="G56" s="17">
        <v>0.125</v>
      </c>
      <c r="H56">
        <v>1</v>
      </c>
      <c r="I56">
        <v>100</v>
      </c>
      <c r="J56">
        <v>300</v>
      </c>
      <c r="K56">
        <f t="shared" si="0"/>
        <v>858.545281275251</v>
      </c>
      <c r="L56" s="17">
        <v>300</v>
      </c>
      <c r="M56" s="20" t="s">
        <v>101</v>
      </c>
      <c r="N56">
        <v>100</v>
      </c>
      <c r="O56">
        <v>137000</v>
      </c>
      <c r="P56">
        <v>8170</v>
      </c>
      <c r="Q56">
        <v>4750</v>
      </c>
      <c r="R56">
        <v>0.316</v>
      </c>
      <c r="S56" t="s">
        <v>106</v>
      </c>
      <c r="T56">
        <v>74.56</v>
      </c>
      <c r="U56" s="2">
        <v>111266</v>
      </c>
      <c r="V56" s="18">
        <f t="shared" si="1"/>
        <v>0.67010587241385511</v>
      </c>
      <c r="W56" s="18" t="s">
        <v>101</v>
      </c>
      <c r="AC56">
        <v>858.545281275251</v>
      </c>
      <c r="AD56">
        <v>0.67010587241385511</v>
      </c>
    </row>
    <row r="57" spans="1:30" x14ac:dyDescent="0.25">
      <c r="A57" s="15" t="s">
        <v>179</v>
      </c>
      <c r="B57" s="16">
        <v>1982</v>
      </c>
      <c r="C57" t="s">
        <v>192</v>
      </c>
      <c r="D57" t="s">
        <v>181</v>
      </c>
      <c r="E57" t="s">
        <v>193</v>
      </c>
      <c r="F57" s="17">
        <v>8</v>
      </c>
      <c r="G57" s="17">
        <v>0.125</v>
      </c>
      <c r="H57">
        <v>1</v>
      </c>
      <c r="I57">
        <v>100</v>
      </c>
      <c r="J57">
        <v>300</v>
      </c>
      <c r="K57">
        <f t="shared" si="0"/>
        <v>858.545281275251</v>
      </c>
      <c r="L57" s="17">
        <v>300</v>
      </c>
      <c r="M57" s="20" t="s">
        <v>101</v>
      </c>
      <c r="N57">
        <v>100</v>
      </c>
      <c r="O57">
        <v>137000</v>
      </c>
      <c r="P57">
        <v>8170</v>
      </c>
      <c r="Q57">
        <v>4750</v>
      </c>
      <c r="R57">
        <v>0.316</v>
      </c>
      <c r="S57" t="s">
        <v>106</v>
      </c>
      <c r="T57">
        <v>78.25</v>
      </c>
      <c r="U57" s="2">
        <v>111266</v>
      </c>
      <c r="V57" s="18">
        <f t="shared" si="1"/>
        <v>0.70326964211888632</v>
      </c>
      <c r="W57" s="18" t="s">
        <v>101</v>
      </c>
      <c r="AC57">
        <v>858.545281275251</v>
      </c>
      <c r="AD57">
        <v>0.70326964211888632</v>
      </c>
    </row>
    <row r="58" spans="1:30" x14ac:dyDescent="0.25">
      <c r="A58" s="15" t="s">
        <v>179</v>
      </c>
      <c r="B58" s="16">
        <v>1982</v>
      </c>
      <c r="C58" t="s">
        <v>192</v>
      </c>
      <c r="D58" t="s">
        <v>181</v>
      </c>
      <c r="E58" t="s">
        <v>193</v>
      </c>
      <c r="F58" s="17">
        <v>8</v>
      </c>
      <c r="G58" s="17">
        <v>0.125</v>
      </c>
      <c r="H58">
        <v>1</v>
      </c>
      <c r="I58">
        <v>100</v>
      </c>
      <c r="J58">
        <v>600</v>
      </c>
      <c r="K58">
        <f t="shared" si="0"/>
        <v>3434.181125101004</v>
      </c>
      <c r="L58" s="17">
        <v>600</v>
      </c>
      <c r="M58" s="20" t="s">
        <v>101</v>
      </c>
      <c r="N58">
        <v>100</v>
      </c>
      <c r="O58">
        <v>137000</v>
      </c>
      <c r="P58">
        <v>8170</v>
      </c>
      <c r="Q58">
        <v>4750</v>
      </c>
      <c r="R58">
        <v>0.316</v>
      </c>
      <c r="S58" t="s">
        <v>106</v>
      </c>
      <c r="T58">
        <v>78.25</v>
      </c>
      <c r="U58" s="2">
        <v>110803</v>
      </c>
      <c r="V58" s="18">
        <f t="shared" si="1"/>
        <v>0.70620831565932329</v>
      </c>
      <c r="W58" s="18" t="s">
        <v>101</v>
      </c>
      <c r="AC58">
        <v>3434.181125101004</v>
      </c>
      <c r="AD58">
        <v>0.70620831565932329</v>
      </c>
    </row>
    <row r="59" spans="1:30" x14ac:dyDescent="0.25">
      <c r="A59" s="15" t="s">
        <v>179</v>
      </c>
      <c r="B59" s="16">
        <v>1982</v>
      </c>
      <c r="C59" t="s">
        <v>194</v>
      </c>
      <c r="D59" t="s">
        <v>181</v>
      </c>
      <c r="E59" t="s">
        <v>195</v>
      </c>
      <c r="F59" s="17">
        <v>8</v>
      </c>
      <c r="G59" s="17">
        <v>0.125</v>
      </c>
      <c r="H59">
        <v>1</v>
      </c>
      <c r="I59">
        <v>100</v>
      </c>
      <c r="J59">
        <v>300</v>
      </c>
      <c r="K59">
        <f t="shared" si="0"/>
        <v>858.545281275251</v>
      </c>
      <c r="L59" s="17">
        <v>300</v>
      </c>
      <c r="M59" s="20" t="s">
        <v>101</v>
      </c>
      <c r="N59">
        <v>100</v>
      </c>
      <c r="O59">
        <v>137000</v>
      </c>
      <c r="P59">
        <v>8170</v>
      </c>
      <c r="Q59">
        <v>4750</v>
      </c>
      <c r="R59">
        <v>0.316</v>
      </c>
      <c r="S59" t="s">
        <v>106</v>
      </c>
      <c r="T59">
        <v>64.7</v>
      </c>
      <c r="U59" s="2">
        <v>69053</v>
      </c>
      <c r="V59" s="18">
        <f t="shared" si="1"/>
        <v>0.93696146438243089</v>
      </c>
      <c r="W59" s="18" t="s">
        <v>101</v>
      </c>
      <c r="AC59">
        <v>858.545281275251</v>
      </c>
      <c r="AD59">
        <v>0.93696146438243089</v>
      </c>
    </row>
    <row r="60" spans="1:30" x14ac:dyDescent="0.25">
      <c r="A60" s="15" t="s">
        <v>179</v>
      </c>
      <c r="B60" s="16">
        <v>1982</v>
      </c>
      <c r="C60" t="s">
        <v>194</v>
      </c>
      <c r="D60" t="s">
        <v>181</v>
      </c>
      <c r="E60" t="s">
        <v>195</v>
      </c>
      <c r="F60" s="17">
        <v>8</v>
      </c>
      <c r="G60" s="17">
        <v>0.125</v>
      </c>
      <c r="H60">
        <v>1</v>
      </c>
      <c r="I60">
        <v>100</v>
      </c>
      <c r="J60">
        <v>300</v>
      </c>
      <c r="K60">
        <f t="shared" si="0"/>
        <v>858.545281275251</v>
      </c>
      <c r="L60" s="17">
        <v>300</v>
      </c>
      <c r="M60" s="20" t="s">
        <v>101</v>
      </c>
      <c r="N60">
        <v>100</v>
      </c>
      <c r="O60">
        <v>137000</v>
      </c>
      <c r="P60">
        <v>8170</v>
      </c>
      <c r="Q60">
        <v>4750</v>
      </c>
      <c r="R60">
        <v>0.316</v>
      </c>
      <c r="S60" t="s">
        <v>106</v>
      </c>
      <c r="T60">
        <v>65.930000000000007</v>
      </c>
      <c r="U60" s="2">
        <v>69053</v>
      </c>
      <c r="V60" s="18">
        <f t="shared" si="1"/>
        <v>0.95477386934673369</v>
      </c>
      <c r="W60" s="18" t="s">
        <v>101</v>
      </c>
      <c r="AC60">
        <v>858.545281275251</v>
      </c>
      <c r="AD60">
        <v>0.95477386934673369</v>
      </c>
    </row>
    <row r="61" spans="1:30" x14ac:dyDescent="0.25">
      <c r="A61" s="15" t="s">
        <v>179</v>
      </c>
      <c r="B61" s="16">
        <v>1982</v>
      </c>
      <c r="C61" t="s">
        <v>196</v>
      </c>
      <c r="D61" t="s">
        <v>181</v>
      </c>
      <c r="E61" t="s">
        <v>197</v>
      </c>
      <c r="F61" s="17">
        <v>8</v>
      </c>
      <c r="G61" s="17">
        <v>0.125</v>
      </c>
      <c r="H61">
        <v>1</v>
      </c>
      <c r="I61">
        <v>100</v>
      </c>
      <c r="J61">
        <v>300</v>
      </c>
      <c r="K61">
        <f t="shared" si="0"/>
        <v>858.545281275251</v>
      </c>
      <c r="L61" s="17">
        <v>300</v>
      </c>
      <c r="M61" s="20" t="s">
        <v>101</v>
      </c>
      <c r="N61">
        <v>100</v>
      </c>
      <c r="O61">
        <v>137000</v>
      </c>
      <c r="P61">
        <v>8170</v>
      </c>
      <c r="Q61">
        <v>4750</v>
      </c>
      <c r="R61">
        <v>0.316</v>
      </c>
      <c r="S61" t="s">
        <v>106</v>
      </c>
      <c r="T61">
        <v>84.41</v>
      </c>
      <c r="U61" s="2">
        <v>97880</v>
      </c>
      <c r="V61" s="18">
        <f t="shared" si="1"/>
        <v>0.86238250919493253</v>
      </c>
      <c r="W61" s="18" t="s">
        <v>101</v>
      </c>
      <c r="AC61">
        <v>858.545281275251</v>
      </c>
      <c r="AD61">
        <v>0.86238250919493253</v>
      </c>
    </row>
    <row r="62" spans="1:30" x14ac:dyDescent="0.25">
      <c r="A62" s="15" t="s">
        <v>179</v>
      </c>
      <c r="B62" s="16">
        <v>1982</v>
      </c>
      <c r="C62" t="s">
        <v>196</v>
      </c>
      <c r="D62" t="s">
        <v>181</v>
      </c>
      <c r="E62" t="s">
        <v>197</v>
      </c>
      <c r="F62" s="17">
        <v>8</v>
      </c>
      <c r="G62" s="17">
        <v>0.125</v>
      </c>
      <c r="H62">
        <v>1</v>
      </c>
      <c r="I62">
        <v>100</v>
      </c>
      <c r="J62">
        <v>300</v>
      </c>
      <c r="K62">
        <f t="shared" si="0"/>
        <v>858.545281275251</v>
      </c>
      <c r="L62" s="17">
        <v>300</v>
      </c>
      <c r="M62" s="20" t="s">
        <v>101</v>
      </c>
      <c r="N62">
        <v>100</v>
      </c>
      <c r="O62">
        <v>137000</v>
      </c>
      <c r="P62">
        <v>8170</v>
      </c>
      <c r="Q62">
        <v>4750</v>
      </c>
      <c r="R62">
        <v>0.316</v>
      </c>
      <c r="S62" t="s">
        <v>106</v>
      </c>
      <c r="T62">
        <v>82.57</v>
      </c>
      <c r="U62" s="2">
        <v>97880</v>
      </c>
      <c r="V62" s="18">
        <f t="shared" si="1"/>
        <v>0.84358398038414384</v>
      </c>
      <c r="W62" s="18" t="s">
        <v>101</v>
      </c>
      <c r="AC62">
        <v>858.545281275251</v>
      </c>
      <c r="AD62">
        <v>0.84358398038414384</v>
      </c>
    </row>
    <row r="63" spans="1:30" x14ac:dyDescent="0.25">
      <c r="A63" s="15" t="s">
        <v>179</v>
      </c>
      <c r="B63" s="16">
        <v>1982</v>
      </c>
      <c r="C63" t="s">
        <v>198</v>
      </c>
      <c r="D63" t="s">
        <v>181</v>
      </c>
      <c r="E63" t="s">
        <v>199</v>
      </c>
      <c r="F63" s="17">
        <v>4</v>
      </c>
      <c r="G63" s="17">
        <v>0.125</v>
      </c>
      <c r="H63">
        <v>0.5</v>
      </c>
      <c r="I63">
        <v>100</v>
      </c>
      <c r="J63">
        <v>300</v>
      </c>
      <c r="K63">
        <f t="shared" si="0"/>
        <v>1717.090562550502</v>
      </c>
      <c r="L63" s="17">
        <v>300</v>
      </c>
      <c r="M63" s="20" t="s">
        <v>101</v>
      </c>
      <c r="N63">
        <v>200</v>
      </c>
      <c r="O63">
        <v>137000</v>
      </c>
      <c r="P63">
        <v>8170</v>
      </c>
      <c r="Q63">
        <v>4750</v>
      </c>
      <c r="R63">
        <v>0.316</v>
      </c>
      <c r="S63" t="s">
        <v>106</v>
      </c>
      <c r="T63">
        <v>12.17</v>
      </c>
      <c r="U63" s="2">
        <v>16283</v>
      </c>
      <c r="V63" s="18">
        <f t="shared" si="1"/>
        <v>0.7474052692992692</v>
      </c>
      <c r="W63" s="18" t="s">
        <v>101</v>
      </c>
      <c r="AC63">
        <v>1717.090562550502</v>
      </c>
      <c r="AD63">
        <v>0.7474052692992692</v>
      </c>
    </row>
    <row r="64" spans="1:30" x14ac:dyDescent="0.25">
      <c r="A64" s="15" t="s">
        <v>179</v>
      </c>
      <c r="B64" s="16">
        <v>1982</v>
      </c>
      <c r="C64" t="s">
        <v>200</v>
      </c>
      <c r="D64" t="s">
        <v>181</v>
      </c>
      <c r="E64" t="s">
        <v>201</v>
      </c>
      <c r="F64" s="17">
        <v>4</v>
      </c>
      <c r="G64" s="17">
        <v>0.125</v>
      </c>
      <c r="H64">
        <v>0.5</v>
      </c>
      <c r="I64">
        <v>100</v>
      </c>
      <c r="J64">
        <v>300</v>
      </c>
      <c r="K64">
        <f t="shared" si="0"/>
        <v>1717.090562550502</v>
      </c>
      <c r="L64" s="17">
        <v>300</v>
      </c>
      <c r="M64" s="20" t="s">
        <v>101</v>
      </c>
      <c r="N64">
        <v>200</v>
      </c>
      <c r="O64">
        <v>137000</v>
      </c>
      <c r="P64">
        <v>8170</v>
      </c>
      <c r="Q64">
        <v>4750</v>
      </c>
      <c r="R64">
        <v>0.316</v>
      </c>
      <c r="S64" t="s">
        <v>106</v>
      </c>
      <c r="T64">
        <v>13.25</v>
      </c>
      <c r="U64" s="2">
        <v>16428</v>
      </c>
      <c r="V64" s="18">
        <f t="shared" si="1"/>
        <v>0.80654979303627949</v>
      </c>
      <c r="W64" s="18" t="s">
        <v>101</v>
      </c>
      <c r="AC64">
        <v>1717.090562550502</v>
      </c>
      <c r="AD64">
        <v>0.80654979303627949</v>
      </c>
    </row>
    <row r="65" spans="1:30" x14ac:dyDescent="0.25">
      <c r="A65" s="15" t="s">
        <v>179</v>
      </c>
      <c r="B65" s="16">
        <v>1982</v>
      </c>
      <c r="C65" t="s">
        <v>202</v>
      </c>
      <c r="D65" t="s">
        <v>181</v>
      </c>
      <c r="E65" t="s">
        <v>203</v>
      </c>
      <c r="F65" s="17">
        <v>4</v>
      </c>
      <c r="G65" s="17">
        <v>0.125</v>
      </c>
      <c r="H65">
        <v>0.5</v>
      </c>
      <c r="I65">
        <v>100</v>
      </c>
      <c r="J65">
        <v>300</v>
      </c>
      <c r="K65">
        <f t="shared" si="0"/>
        <v>1717.090562550502</v>
      </c>
      <c r="L65" s="17">
        <v>300</v>
      </c>
      <c r="M65" s="20" t="s">
        <v>101</v>
      </c>
      <c r="N65">
        <v>200</v>
      </c>
      <c r="O65">
        <v>137000</v>
      </c>
      <c r="P65">
        <v>8170</v>
      </c>
      <c r="Q65">
        <v>4750</v>
      </c>
      <c r="R65">
        <v>0.316</v>
      </c>
      <c r="S65" t="s">
        <v>106</v>
      </c>
      <c r="T65">
        <v>18.64</v>
      </c>
      <c r="U65" s="2">
        <v>27298</v>
      </c>
      <c r="V65" s="18">
        <f t="shared" si="1"/>
        <v>0.68283390724595205</v>
      </c>
      <c r="W65" s="18" t="s">
        <v>101</v>
      </c>
      <c r="AC65">
        <v>1717.090562550502</v>
      </c>
      <c r="AD65">
        <v>0.68283390724595205</v>
      </c>
    </row>
    <row r="66" spans="1:30" x14ac:dyDescent="0.25">
      <c r="A66" s="15" t="s">
        <v>179</v>
      </c>
      <c r="B66" s="16">
        <v>1982</v>
      </c>
      <c r="C66" t="s">
        <v>204</v>
      </c>
      <c r="D66" t="s">
        <v>181</v>
      </c>
      <c r="E66" t="s">
        <v>174</v>
      </c>
      <c r="F66" s="17">
        <v>4</v>
      </c>
      <c r="G66" s="17">
        <v>0.125</v>
      </c>
      <c r="H66">
        <v>0.5</v>
      </c>
      <c r="I66">
        <v>100</v>
      </c>
      <c r="J66">
        <v>300</v>
      </c>
      <c r="K66">
        <f t="shared" ref="K66:K129" si="2">J66^2*SQRT(1-0.3^2)/(I66*H66)</f>
        <v>1717.090562550502</v>
      </c>
      <c r="L66" s="17">
        <v>300</v>
      </c>
      <c r="M66" s="20" t="s">
        <v>101</v>
      </c>
      <c r="N66">
        <v>200</v>
      </c>
      <c r="O66">
        <v>137000</v>
      </c>
      <c r="P66">
        <v>8170</v>
      </c>
      <c r="Q66">
        <v>4750</v>
      </c>
      <c r="R66">
        <v>0.316</v>
      </c>
      <c r="S66" t="s">
        <v>106</v>
      </c>
      <c r="T66">
        <v>13.25</v>
      </c>
      <c r="U66" s="2">
        <v>21271</v>
      </c>
      <c r="V66" s="18">
        <f t="shared" ref="V66:V129" si="3">T66*1000/U66</f>
        <v>0.62291382633632641</v>
      </c>
      <c r="W66" s="18" t="s">
        <v>101</v>
      </c>
      <c r="AC66">
        <v>1717.090562550502</v>
      </c>
      <c r="AD66">
        <v>0.62291382633632641</v>
      </c>
    </row>
    <row r="67" spans="1:30" x14ac:dyDescent="0.25">
      <c r="A67" s="15" t="s">
        <v>129</v>
      </c>
      <c r="B67" s="16">
        <v>1983</v>
      </c>
      <c r="C67" s="18" t="s">
        <v>101</v>
      </c>
      <c r="D67" t="s">
        <v>205</v>
      </c>
      <c r="E67" t="s">
        <v>206</v>
      </c>
      <c r="F67" s="17">
        <v>8</v>
      </c>
      <c r="G67" s="17">
        <v>0.14000000000000001</v>
      </c>
      <c r="H67">
        <v>1.1200000000000001</v>
      </c>
      <c r="I67">
        <v>83.9</v>
      </c>
      <c r="J67">
        <v>283</v>
      </c>
      <c r="K67">
        <f t="shared" si="2"/>
        <v>813.043128536116</v>
      </c>
      <c r="L67" s="20" t="s">
        <v>101</v>
      </c>
      <c r="M67">
        <v>282.7</v>
      </c>
      <c r="N67">
        <v>74.910714285714278</v>
      </c>
      <c r="O67">
        <v>141343</v>
      </c>
      <c r="P67">
        <v>9653</v>
      </c>
      <c r="Q67">
        <v>4068</v>
      </c>
      <c r="R67">
        <v>0.26</v>
      </c>
      <c r="S67" t="s">
        <v>100</v>
      </c>
      <c r="T67">
        <v>130.110435</v>
      </c>
      <c r="U67" s="2">
        <v>210816</v>
      </c>
      <c r="V67" s="18">
        <f t="shared" si="3"/>
        <v>0.61717533299180327</v>
      </c>
      <c r="W67" s="18" t="s">
        <v>101</v>
      </c>
      <c r="AC67">
        <v>813.043128536116</v>
      </c>
      <c r="AD67">
        <v>0.61717533299180327</v>
      </c>
    </row>
    <row r="68" spans="1:30" x14ac:dyDescent="0.25">
      <c r="A68" s="15" t="s">
        <v>129</v>
      </c>
      <c r="B68" s="16">
        <v>1983</v>
      </c>
      <c r="C68" s="18" t="s">
        <v>101</v>
      </c>
      <c r="D68" t="s">
        <v>205</v>
      </c>
      <c r="E68" t="s">
        <v>207</v>
      </c>
      <c r="F68" s="17">
        <v>8</v>
      </c>
      <c r="G68" s="17">
        <v>0.125</v>
      </c>
      <c r="H68">
        <v>1</v>
      </c>
      <c r="I68">
        <v>83.85</v>
      </c>
      <c r="J68">
        <v>285</v>
      </c>
      <c r="K68">
        <f t="shared" si="2"/>
        <v>924.07527292893758</v>
      </c>
      <c r="L68" s="20" t="s">
        <v>101</v>
      </c>
      <c r="M68">
        <v>284.7</v>
      </c>
      <c r="N68">
        <v>83.85</v>
      </c>
      <c r="O68">
        <v>141343</v>
      </c>
      <c r="P68">
        <v>9653</v>
      </c>
      <c r="Q68">
        <v>4068</v>
      </c>
      <c r="R68">
        <v>0.26</v>
      </c>
      <c r="S68" t="s">
        <v>100</v>
      </c>
      <c r="T68">
        <v>89.409222000000014</v>
      </c>
      <c r="U68" s="2">
        <v>94221</v>
      </c>
      <c r="V68" s="18">
        <f t="shared" si="3"/>
        <v>0.94893093896265168</v>
      </c>
      <c r="W68" s="18" t="s">
        <v>101</v>
      </c>
      <c r="AC68">
        <v>924.07527292893758</v>
      </c>
      <c r="AD68">
        <v>0.94893093896265168</v>
      </c>
    </row>
    <row r="69" spans="1:30" x14ac:dyDescent="0.25">
      <c r="A69" s="15" t="s">
        <v>129</v>
      </c>
      <c r="B69" s="16">
        <v>1983</v>
      </c>
      <c r="C69" s="18" t="s">
        <v>101</v>
      </c>
      <c r="D69" t="s">
        <v>205</v>
      </c>
      <c r="E69" t="s">
        <v>164</v>
      </c>
      <c r="F69" s="17">
        <v>8</v>
      </c>
      <c r="G69" s="17">
        <v>0.12375</v>
      </c>
      <c r="H69">
        <v>0.99</v>
      </c>
      <c r="I69">
        <v>83.82</v>
      </c>
      <c r="J69">
        <v>288</v>
      </c>
      <c r="K69">
        <f t="shared" si="2"/>
        <v>953.5046615321329</v>
      </c>
      <c r="L69" s="20" t="s">
        <v>101</v>
      </c>
      <c r="M69">
        <v>287.8</v>
      </c>
      <c r="N69">
        <v>84.666666666666657</v>
      </c>
      <c r="O69">
        <v>141343</v>
      </c>
      <c r="P69">
        <v>9653</v>
      </c>
      <c r="Q69">
        <v>4068</v>
      </c>
      <c r="R69">
        <v>0.26</v>
      </c>
      <c r="S69" t="s">
        <v>100</v>
      </c>
      <c r="T69">
        <v>123.43810500000001</v>
      </c>
      <c r="U69" s="2">
        <v>141889</v>
      </c>
      <c r="V69" s="18">
        <f t="shared" si="3"/>
        <v>0.86996247066368793</v>
      </c>
      <c r="W69" s="18" t="s">
        <v>101</v>
      </c>
      <c r="AC69">
        <v>953.5046615321329</v>
      </c>
      <c r="AD69">
        <v>0.86996247066368793</v>
      </c>
    </row>
    <row r="70" spans="1:30" x14ac:dyDescent="0.25">
      <c r="A70" s="15" t="s">
        <v>129</v>
      </c>
      <c r="B70" s="16">
        <v>1983</v>
      </c>
      <c r="C70" s="18" t="s">
        <v>101</v>
      </c>
      <c r="D70" t="s">
        <v>205</v>
      </c>
      <c r="E70" t="s">
        <v>208</v>
      </c>
      <c r="F70" s="17">
        <v>8</v>
      </c>
      <c r="G70" s="17">
        <v>0.11749999999999999</v>
      </c>
      <c r="H70">
        <v>0.94</v>
      </c>
      <c r="I70">
        <v>83.82</v>
      </c>
      <c r="J70">
        <v>269</v>
      </c>
      <c r="K70">
        <f t="shared" si="2"/>
        <v>876.09206346085602</v>
      </c>
      <c r="L70" s="20" t="s">
        <v>101</v>
      </c>
      <c r="M70">
        <v>269.2</v>
      </c>
      <c r="N70">
        <v>89.170212765957444</v>
      </c>
      <c r="O70">
        <v>141343</v>
      </c>
      <c r="P70">
        <v>9653</v>
      </c>
      <c r="Q70">
        <v>4068</v>
      </c>
      <c r="R70">
        <v>0.26</v>
      </c>
      <c r="S70" t="s">
        <v>100</v>
      </c>
      <c r="T70">
        <v>96.526374000000004</v>
      </c>
      <c r="U70" s="2">
        <v>113052</v>
      </c>
      <c r="V70" s="18">
        <f t="shared" si="3"/>
        <v>0.85382278951279067</v>
      </c>
      <c r="W70" s="18" t="s">
        <v>101</v>
      </c>
      <c r="AC70">
        <v>876.09206346085602</v>
      </c>
      <c r="AD70">
        <v>0.85382278951279067</v>
      </c>
    </row>
    <row r="71" spans="1:30" x14ac:dyDescent="0.25">
      <c r="A71" s="15" t="s">
        <v>129</v>
      </c>
      <c r="B71" s="16">
        <v>1983</v>
      </c>
      <c r="C71" s="18" t="s">
        <v>101</v>
      </c>
      <c r="D71" t="s">
        <v>205</v>
      </c>
      <c r="E71" t="s">
        <v>209</v>
      </c>
      <c r="F71" s="17">
        <v>8</v>
      </c>
      <c r="G71" s="17">
        <v>0.11625000000000001</v>
      </c>
      <c r="H71">
        <v>0.93</v>
      </c>
      <c r="I71">
        <v>83.79</v>
      </c>
      <c r="J71">
        <v>274</v>
      </c>
      <c r="K71">
        <f t="shared" si="2"/>
        <v>919.06596349525364</v>
      </c>
      <c r="L71" s="20" t="s">
        <v>101</v>
      </c>
      <c r="M71">
        <v>274.10000000000002</v>
      </c>
      <c r="N71">
        <v>90.096774193548384</v>
      </c>
      <c r="O71">
        <v>141343</v>
      </c>
      <c r="P71">
        <v>9653</v>
      </c>
      <c r="Q71">
        <v>4068</v>
      </c>
      <c r="R71">
        <v>0.26</v>
      </c>
      <c r="S71" t="s">
        <v>100</v>
      </c>
      <c r="T71">
        <v>96.748784999999998</v>
      </c>
      <c r="U71" s="2">
        <v>124351</v>
      </c>
      <c r="V71" s="18">
        <f t="shared" si="3"/>
        <v>0.77802981077755706</v>
      </c>
      <c r="W71" s="18" t="s">
        <v>101</v>
      </c>
      <c r="AC71">
        <v>919.06596349525364</v>
      </c>
      <c r="AD71">
        <v>0.77802981077755706</v>
      </c>
    </row>
    <row r="72" spans="1:30" x14ac:dyDescent="0.25">
      <c r="A72" s="15" t="s">
        <v>129</v>
      </c>
      <c r="B72" s="16">
        <v>1983</v>
      </c>
      <c r="C72" s="18" t="s">
        <v>101</v>
      </c>
      <c r="D72" t="s">
        <v>205</v>
      </c>
      <c r="E72" t="s">
        <v>210</v>
      </c>
      <c r="F72" s="17">
        <v>8</v>
      </c>
      <c r="G72" s="17">
        <v>0.11625000000000001</v>
      </c>
      <c r="H72">
        <v>0.93</v>
      </c>
      <c r="I72">
        <v>83.79</v>
      </c>
      <c r="J72">
        <v>282</v>
      </c>
      <c r="K72">
        <f t="shared" si="2"/>
        <v>973.51752465497043</v>
      </c>
      <c r="L72" s="20" t="s">
        <v>101</v>
      </c>
      <c r="M72">
        <v>282.2</v>
      </c>
      <c r="N72">
        <v>90.096774193548384</v>
      </c>
      <c r="O72">
        <v>141343</v>
      </c>
      <c r="P72">
        <v>9653</v>
      </c>
      <c r="Q72">
        <v>4068</v>
      </c>
      <c r="R72">
        <v>0.26</v>
      </c>
      <c r="S72" t="s">
        <v>100</v>
      </c>
      <c r="T72">
        <v>60.495792000000002</v>
      </c>
      <c r="U72" s="2">
        <v>56602</v>
      </c>
      <c r="V72" s="18">
        <f t="shared" si="3"/>
        <v>1.068792480831066</v>
      </c>
      <c r="W72" s="18" t="s">
        <v>101</v>
      </c>
      <c r="AC72">
        <v>973.51752465497043</v>
      </c>
      <c r="AD72">
        <v>1.068792480831066</v>
      </c>
    </row>
    <row r="73" spans="1:30" x14ac:dyDescent="0.25">
      <c r="A73" s="15" t="s">
        <v>129</v>
      </c>
      <c r="B73" s="16">
        <v>1983</v>
      </c>
      <c r="C73" s="18" t="s">
        <v>101</v>
      </c>
      <c r="D73" t="s">
        <v>205</v>
      </c>
      <c r="E73" t="s">
        <v>211</v>
      </c>
      <c r="F73" s="17">
        <v>4</v>
      </c>
      <c r="G73" s="17">
        <v>0.115</v>
      </c>
      <c r="H73">
        <v>0.46</v>
      </c>
      <c r="I73">
        <v>83.57</v>
      </c>
      <c r="J73">
        <v>283</v>
      </c>
      <c r="K73">
        <f t="shared" si="2"/>
        <v>1987.4002190894842</v>
      </c>
      <c r="L73" s="20" t="s">
        <v>101</v>
      </c>
      <c r="M73">
        <v>282.7</v>
      </c>
      <c r="N73">
        <v>181.67391304347825</v>
      </c>
      <c r="O73">
        <v>141343</v>
      </c>
      <c r="P73">
        <v>9653</v>
      </c>
      <c r="Q73">
        <v>4068</v>
      </c>
      <c r="R73">
        <v>0.26</v>
      </c>
      <c r="S73" t="s">
        <v>100</v>
      </c>
      <c r="T73">
        <v>15.123948</v>
      </c>
      <c r="U73" s="2">
        <v>17521</v>
      </c>
      <c r="V73" s="18">
        <f t="shared" si="3"/>
        <v>0.86318977227327209</v>
      </c>
      <c r="W73" s="18" t="s">
        <v>101</v>
      </c>
      <c r="AC73">
        <v>1987.4002190894842</v>
      </c>
      <c r="AD73">
        <v>0.86318977227327209</v>
      </c>
    </row>
    <row r="74" spans="1:30" x14ac:dyDescent="0.25">
      <c r="A74" s="15" t="s">
        <v>129</v>
      </c>
      <c r="B74" s="16">
        <v>1983</v>
      </c>
      <c r="C74" s="18" t="s">
        <v>101</v>
      </c>
      <c r="D74" t="s">
        <v>205</v>
      </c>
      <c r="E74" t="s">
        <v>212</v>
      </c>
      <c r="F74" s="17">
        <v>4</v>
      </c>
      <c r="G74" s="17">
        <v>0.1075</v>
      </c>
      <c r="H74">
        <v>0.43</v>
      </c>
      <c r="I74">
        <v>83.57</v>
      </c>
      <c r="J74">
        <v>268</v>
      </c>
      <c r="K74">
        <f t="shared" si="2"/>
        <v>1906.6519698726511</v>
      </c>
      <c r="L74" s="20" t="s">
        <v>101</v>
      </c>
      <c r="M74">
        <v>267.7</v>
      </c>
      <c r="N74">
        <v>194.3488372093023</v>
      </c>
      <c r="O74">
        <v>141343</v>
      </c>
      <c r="P74">
        <v>9653</v>
      </c>
      <c r="Q74">
        <v>4068</v>
      </c>
      <c r="R74">
        <v>0.26</v>
      </c>
      <c r="S74" t="s">
        <v>100</v>
      </c>
      <c r="T74">
        <v>17.348057999999998</v>
      </c>
      <c r="U74" s="2">
        <v>15161</v>
      </c>
      <c r="V74" s="18">
        <f t="shared" si="3"/>
        <v>1.1442555240419496</v>
      </c>
      <c r="W74" s="18" t="s">
        <v>101</v>
      </c>
      <c r="AC74">
        <v>1906.6519698726511</v>
      </c>
      <c r="AD74">
        <v>1.1442555240419496</v>
      </c>
    </row>
    <row r="75" spans="1:30" x14ac:dyDescent="0.25">
      <c r="A75" s="15" t="s">
        <v>213</v>
      </c>
      <c r="B75" s="16">
        <v>1984</v>
      </c>
      <c r="C75" t="s">
        <v>214</v>
      </c>
      <c r="D75" t="s">
        <v>215</v>
      </c>
      <c r="E75" t="s">
        <v>216</v>
      </c>
      <c r="F75" s="17">
        <v>6</v>
      </c>
      <c r="G75" s="17">
        <v>0.13566666666666666</v>
      </c>
      <c r="H75">
        <v>0.81399999999999995</v>
      </c>
      <c r="I75">
        <v>100</v>
      </c>
      <c r="J75">
        <v>300</v>
      </c>
      <c r="K75">
        <f t="shared" si="2"/>
        <v>1054.7239327705788</v>
      </c>
      <c r="L75">
        <v>300</v>
      </c>
      <c r="M75" s="20" t="s">
        <v>101</v>
      </c>
      <c r="N75">
        <v>122.85012285012286</v>
      </c>
      <c r="O75">
        <v>105000</v>
      </c>
      <c r="P75">
        <v>8740</v>
      </c>
      <c r="Q75">
        <v>4560</v>
      </c>
      <c r="R75">
        <v>0.32700000000000001</v>
      </c>
      <c r="S75" s="18" t="s">
        <v>102</v>
      </c>
      <c r="T75">
        <v>61.783315107733728</v>
      </c>
      <c r="U75" s="2">
        <v>84338</v>
      </c>
      <c r="V75" s="18">
        <f t="shared" si="3"/>
        <v>0.73256794218186017</v>
      </c>
      <c r="W75" s="18" t="s">
        <v>101</v>
      </c>
      <c r="AC75">
        <v>1054.7239327705788</v>
      </c>
      <c r="AD75">
        <v>0.73256794218186017</v>
      </c>
    </row>
    <row r="76" spans="1:30" x14ac:dyDescent="0.25">
      <c r="A76" s="15" t="s">
        <v>213</v>
      </c>
      <c r="B76" s="16">
        <v>1984</v>
      </c>
      <c r="C76" t="s">
        <v>217</v>
      </c>
      <c r="D76" t="s">
        <v>215</v>
      </c>
      <c r="E76" t="s">
        <v>216</v>
      </c>
      <c r="F76" s="17">
        <v>6</v>
      </c>
      <c r="G76" s="17">
        <v>0.13566666666666666</v>
      </c>
      <c r="H76">
        <v>0.81399999999999995</v>
      </c>
      <c r="I76">
        <v>100</v>
      </c>
      <c r="J76">
        <v>300</v>
      </c>
      <c r="K76">
        <f t="shared" si="2"/>
        <v>1054.7239327705788</v>
      </c>
      <c r="L76">
        <v>300</v>
      </c>
      <c r="M76" s="20" t="s">
        <v>101</v>
      </c>
      <c r="N76">
        <v>122.85012285012286</v>
      </c>
      <c r="O76">
        <v>105000</v>
      </c>
      <c r="P76">
        <v>8740</v>
      </c>
      <c r="Q76">
        <v>4560</v>
      </c>
      <c r="R76">
        <v>0.32700000000000001</v>
      </c>
      <c r="S76" s="18" t="s">
        <v>102</v>
      </c>
      <c r="T76">
        <v>63.675684858550078</v>
      </c>
      <c r="U76" s="2">
        <v>84338</v>
      </c>
      <c r="V76" s="18">
        <f t="shared" si="3"/>
        <v>0.75500586756325827</v>
      </c>
      <c r="W76" s="18" t="s">
        <v>101</v>
      </c>
      <c r="AC76">
        <v>1054.7239327705788</v>
      </c>
      <c r="AD76">
        <v>0.75500586756325827</v>
      </c>
    </row>
    <row r="77" spans="1:30" x14ac:dyDescent="0.25">
      <c r="A77" s="15" t="s">
        <v>213</v>
      </c>
      <c r="B77" s="16">
        <v>1984</v>
      </c>
      <c r="C77" t="s">
        <v>218</v>
      </c>
      <c r="D77" t="s">
        <v>215</v>
      </c>
      <c r="E77" t="s">
        <v>216</v>
      </c>
      <c r="F77" s="17">
        <v>6</v>
      </c>
      <c r="G77" s="17">
        <v>0.13566666666666666</v>
      </c>
      <c r="H77">
        <v>0.81399999999999995</v>
      </c>
      <c r="I77">
        <v>100</v>
      </c>
      <c r="J77">
        <v>300</v>
      </c>
      <c r="K77">
        <f t="shared" si="2"/>
        <v>1054.7239327705788</v>
      </c>
      <c r="L77">
        <v>300</v>
      </c>
      <c r="M77" s="20" t="s">
        <v>101</v>
      </c>
      <c r="N77">
        <v>122.85012285012286</v>
      </c>
      <c r="O77">
        <v>105000</v>
      </c>
      <c r="P77">
        <v>8740</v>
      </c>
      <c r="Q77">
        <v>4560</v>
      </c>
      <c r="R77">
        <v>0.32700000000000001</v>
      </c>
      <c r="S77" s="18" t="s">
        <v>102</v>
      </c>
      <c r="T77">
        <v>61.783315107733735</v>
      </c>
      <c r="U77" s="2">
        <v>84338</v>
      </c>
      <c r="V77" s="18">
        <f t="shared" si="3"/>
        <v>0.73256794218186028</v>
      </c>
      <c r="W77" s="18" t="s">
        <v>101</v>
      </c>
      <c r="AC77">
        <v>1054.7239327705788</v>
      </c>
      <c r="AD77">
        <v>0.73256794218186028</v>
      </c>
    </row>
    <row r="78" spans="1:30" x14ac:dyDescent="0.25">
      <c r="A78" s="15" t="s">
        <v>213</v>
      </c>
      <c r="B78" s="16">
        <v>1984</v>
      </c>
      <c r="C78" t="s">
        <v>219</v>
      </c>
      <c r="D78" t="s">
        <v>215</v>
      </c>
      <c r="E78" t="s">
        <v>220</v>
      </c>
      <c r="F78" s="17">
        <v>6</v>
      </c>
      <c r="G78" s="17">
        <v>0.13566666666666666</v>
      </c>
      <c r="H78">
        <v>0.81399999999999995</v>
      </c>
      <c r="I78">
        <v>100</v>
      </c>
      <c r="J78">
        <v>300</v>
      </c>
      <c r="K78">
        <f t="shared" si="2"/>
        <v>1054.7239327705788</v>
      </c>
      <c r="L78">
        <v>300</v>
      </c>
      <c r="M78" s="20" t="s">
        <v>101</v>
      </c>
      <c r="N78">
        <v>122.85012285012286</v>
      </c>
      <c r="O78">
        <v>105000</v>
      </c>
      <c r="P78">
        <v>8740</v>
      </c>
      <c r="Q78">
        <v>4560</v>
      </c>
      <c r="R78">
        <v>0.32700000000000001</v>
      </c>
      <c r="S78" s="18" t="s">
        <v>102</v>
      </c>
      <c r="T78">
        <v>48.587871980419742</v>
      </c>
      <c r="U78" s="2">
        <v>70183</v>
      </c>
      <c r="V78" s="18">
        <f t="shared" si="3"/>
        <v>0.69230258011797352</v>
      </c>
      <c r="W78" s="18" t="s">
        <v>101</v>
      </c>
      <c r="AC78">
        <v>1054.7239327705788</v>
      </c>
      <c r="AD78">
        <v>0.69230258011797352</v>
      </c>
    </row>
    <row r="79" spans="1:30" x14ac:dyDescent="0.25">
      <c r="A79" s="15" t="s">
        <v>213</v>
      </c>
      <c r="B79" s="16">
        <v>1984</v>
      </c>
      <c r="C79" t="s">
        <v>221</v>
      </c>
      <c r="D79" t="s">
        <v>215</v>
      </c>
      <c r="E79" t="s">
        <v>220</v>
      </c>
      <c r="F79" s="17">
        <v>6</v>
      </c>
      <c r="G79" s="17">
        <v>0.13566666666666666</v>
      </c>
      <c r="H79">
        <v>0.81399999999999995</v>
      </c>
      <c r="I79">
        <v>100</v>
      </c>
      <c r="J79">
        <v>300</v>
      </c>
      <c r="K79">
        <f t="shared" si="2"/>
        <v>1054.7239327705788</v>
      </c>
      <c r="L79">
        <v>300</v>
      </c>
      <c r="M79" s="20" t="s">
        <v>101</v>
      </c>
      <c r="N79">
        <v>122.85012285012286</v>
      </c>
      <c r="O79">
        <v>105000</v>
      </c>
      <c r="P79">
        <v>8740</v>
      </c>
      <c r="Q79">
        <v>4560</v>
      </c>
      <c r="R79">
        <v>0.32700000000000001</v>
      </c>
      <c r="S79" s="18" t="s">
        <v>102</v>
      </c>
      <c r="T79">
        <v>51.247418657242712</v>
      </c>
      <c r="U79" s="2">
        <v>70183</v>
      </c>
      <c r="V79" s="18">
        <f t="shared" si="3"/>
        <v>0.73019703713495743</v>
      </c>
      <c r="W79" s="18" t="s">
        <v>101</v>
      </c>
      <c r="AC79">
        <v>1054.7239327705788</v>
      </c>
      <c r="AD79">
        <v>0.73019703713495743</v>
      </c>
    </row>
    <row r="80" spans="1:30" x14ac:dyDescent="0.25">
      <c r="A80" s="15" t="s">
        <v>213</v>
      </c>
      <c r="B80" s="16">
        <v>1984</v>
      </c>
      <c r="C80" t="s">
        <v>222</v>
      </c>
      <c r="D80" t="s">
        <v>215</v>
      </c>
      <c r="E80" t="s">
        <v>220</v>
      </c>
      <c r="F80" s="17">
        <v>6</v>
      </c>
      <c r="G80" s="17">
        <v>0.13566666666666666</v>
      </c>
      <c r="H80">
        <v>0.81399999999999995</v>
      </c>
      <c r="I80">
        <v>100</v>
      </c>
      <c r="J80">
        <v>300</v>
      </c>
      <c r="K80">
        <f t="shared" si="2"/>
        <v>1054.7239327705788</v>
      </c>
      <c r="L80">
        <v>300</v>
      </c>
      <c r="M80" s="20" t="s">
        <v>101</v>
      </c>
      <c r="N80">
        <v>122.85012285012286</v>
      </c>
      <c r="O80">
        <v>105000</v>
      </c>
      <c r="P80">
        <v>8740</v>
      </c>
      <c r="Q80">
        <v>4560</v>
      </c>
      <c r="R80">
        <v>0.32700000000000001</v>
      </c>
      <c r="S80" s="18" t="s">
        <v>102</v>
      </c>
      <c r="T80">
        <v>43.882520167579088</v>
      </c>
      <c r="U80" s="2">
        <v>70183</v>
      </c>
      <c r="V80" s="18">
        <f t="shared" si="3"/>
        <v>0.62525854078023291</v>
      </c>
      <c r="W80" s="18" t="s">
        <v>101</v>
      </c>
      <c r="AC80">
        <v>1054.7239327705788</v>
      </c>
      <c r="AD80">
        <v>0.62525854078023291</v>
      </c>
    </row>
    <row r="81" spans="1:30" x14ac:dyDescent="0.25">
      <c r="A81" s="15" t="s">
        <v>213</v>
      </c>
      <c r="B81" s="16">
        <v>1984</v>
      </c>
      <c r="C81" t="s">
        <v>223</v>
      </c>
      <c r="D81" t="s">
        <v>215</v>
      </c>
      <c r="E81" t="s">
        <v>224</v>
      </c>
      <c r="F81" s="17">
        <v>6</v>
      </c>
      <c r="G81" s="17">
        <v>0.13566666666666666</v>
      </c>
      <c r="H81">
        <v>0.81399999999999995</v>
      </c>
      <c r="I81">
        <v>100</v>
      </c>
      <c r="J81">
        <v>300</v>
      </c>
      <c r="K81">
        <f t="shared" si="2"/>
        <v>1054.7239327705788</v>
      </c>
      <c r="L81">
        <v>300</v>
      </c>
      <c r="M81" s="20" t="s">
        <v>101</v>
      </c>
      <c r="N81">
        <v>122.85012285012286</v>
      </c>
      <c r="O81">
        <v>105000</v>
      </c>
      <c r="P81">
        <v>8740</v>
      </c>
      <c r="Q81">
        <v>4560</v>
      </c>
      <c r="R81">
        <v>0.32700000000000001</v>
      </c>
      <c r="S81" s="18" t="s">
        <v>102</v>
      </c>
      <c r="T81">
        <v>33.60234935909029</v>
      </c>
      <c r="U81" s="2">
        <v>40831</v>
      </c>
      <c r="V81" s="18">
        <f t="shared" si="3"/>
        <v>0.8229617045649209</v>
      </c>
      <c r="W81" s="18" t="s">
        <v>101</v>
      </c>
      <c r="AC81">
        <v>1054.7239327705788</v>
      </c>
      <c r="AD81">
        <v>0.8229617045649209</v>
      </c>
    </row>
    <row r="82" spans="1:30" x14ac:dyDescent="0.25">
      <c r="A82" s="15" t="s">
        <v>213</v>
      </c>
      <c r="B82" s="16">
        <v>1984</v>
      </c>
      <c r="C82" t="s">
        <v>225</v>
      </c>
      <c r="D82" t="s">
        <v>215</v>
      </c>
      <c r="E82" t="s">
        <v>224</v>
      </c>
      <c r="F82" s="17">
        <v>6</v>
      </c>
      <c r="G82" s="17">
        <v>0.13566666666666666</v>
      </c>
      <c r="H82">
        <v>0.81399999999999995</v>
      </c>
      <c r="I82">
        <v>100</v>
      </c>
      <c r="J82">
        <v>300</v>
      </c>
      <c r="K82">
        <f t="shared" si="2"/>
        <v>1054.7239327705788</v>
      </c>
      <c r="L82">
        <v>300</v>
      </c>
      <c r="M82" s="20" t="s">
        <v>101</v>
      </c>
      <c r="N82">
        <v>122.85012285012286</v>
      </c>
      <c r="O82">
        <v>105000</v>
      </c>
      <c r="P82">
        <v>8740</v>
      </c>
      <c r="Q82">
        <v>4560</v>
      </c>
      <c r="R82">
        <v>0.32700000000000001</v>
      </c>
      <c r="S82" s="18" t="s">
        <v>102</v>
      </c>
      <c r="T82">
        <v>34.778687312300448</v>
      </c>
      <c r="U82" s="2">
        <v>40831</v>
      </c>
      <c r="V82" s="18">
        <f t="shared" si="3"/>
        <v>0.85177162725136413</v>
      </c>
      <c r="W82" s="18" t="s">
        <v>101</v>
      </c>
      <c r="AC82">
        <v>1054.7239327705788</v>
      </c>
      <c r="AD82">
        <v>0.85177162725136413</v>
      </c>
    </row>
    <row r="83" spans="1:30" x14ac:dyDescent="0.25">
      <c r="A83" s="15" t="s">
        <v>213</v>
      </c>
      <c r="B83" s="16">
        <v>1984</v>
      </c>
      <c r="C83" t="s">
        <v>226</v>
      </c>
      <c r="D83" t="s">
        <v>215</v>
      </c>
      <c r="E83" t="s">
        <v>224</v>
      </c>
      <c r="F83" s="17">
        <v>6</v>
      </c>
      <c r="G83" s="17">
        <v>0.13566666666666666</v>
      </c>
      <c r="H83">
        <v>0.81399999999999995</v>
      </c>
      <c r="I83">
        <v>100</v>
      </c>
      <c r="J83">
        <v>300</v>
      </c>
      <c r="K83">
        <f t="shared" si="2"/>
        <v>1054.7239327705788</v>
      </c>
      <c r="L83">
        <v>300</v>
      </c>
      <c r="M83" s="20" t="s">
        <v>101</v>
      </c>
      <c r="N83">
        <v>122.85012285012286</v>
      </c>
      <c r="O83">
        <v>105000</v>
      </c>
      <c r="P83">
        <v>8740</v>
      </c>
      <c r="Q83">
        <v>4560</v>
      </c>
      <c r="R83">
        <v>0.32700000000000001</v>
      </c>
      <c r="S83" s="18" t="s">
        <v>102</v>
      </c>
      <c r="T83">
        <v>32.681737047882329</v>
      </c>
      <c r="U83" s="2">
        <v>40831</v>
      </c>
      <c r="V83" s="18">
        <f t="shared" si="3"/>
        <v>0.80041480854944358</v>
      </c>
      <c r="W83" s="18" t="s">
        <v>101</v>
      </c>
      <c r="AC83">
        <v>1054.7239327705788</v>
      </c>
      <c r="AD83">
        <v>0.80041480854944358</v>
      </c>
    </row>
    <row r="84" spans="1:30" x14ac:dyDescent="0.25">
      <c r="A84" s="15" t="s">
        <v>227</v>
      </c>
      <c r="B84" s="16">
        <v>1984</v>
      </c>
      <c r="C84" t="s">
        <v>177</v>
      </c>
      <c r="D84" t="s">
        <v>228</v>
      </c>
      <c r="E84" t="s">
        <v>229</v>
      </c>
      <c r="F84" s="17">
        <v>6</v>
      </c>
      <c r="G84" s="17">
        <v>0.16949999999999998</v>
      </c>
      <c r="H84">
        <v>1.0169999999999999</v>
      </c>
      <c r="I84">
        <v>100</v>
      </c>
      <c r="J84">
        <v>200</v>
      </c>
      <c r="K84">
        <f t="shared" si="2"/>
        <v>375.19732602436409</v>
      </c>
      <c r="L84">
        <v>240</v>
      </c>
      <c r="M84">
        <v>200</v>
      </c>
      <c r="N84">
        <v>98.328416912487725</v>
      </c>
      <c r="O84">
        <v>119600</v>
      </c>
      <c r="P84">
        <v>8050</v>
      </c>
      <c r="Q84">
        <v>3660</v>
      </c>
      <c r="R84">
        <v>0.33400000000000002</v>
      </c>
      <c r="S84" t="s">
        <v>107</v>
      </c>
      <c r="T84">
        <v>98.19</v>
      </c>
      <c r="U84" s="2">
        <v>127853</v>
      </c>
      <c r="V84" s="18">
        <f t="shared" si="3"/>
        <v>0.76799136508333787</v>
      </c>
      <c r="W84" s="18" t="s">
        <v>101</v>
      </c>
      <c r="AC84">
        <v>375.19732602436409</v>
      </c>
      <c r="AD84">
        <v>0.76799136508333787</v>
      </c>
    </row>
    <row r="85" spans="1:30" x14ac:dyDescent="0.25">
      <c r="A85" s="15" t="s">
        <v>227</v>
      </c>
      <c r="B85" s="16">
        <v>1984</v>
      </c>
      <c r="C85" t="s">
        <v>230</v>
      </c>
      <c r="D85" t="s">
        <v>228</v>
      </c>
      <c r="E85" t="s">
        <v>231</v>
      </c>
      <c r="F85" s="17">
        <v>6</v>
      </c>
      <c r="G85" s="17">
        <v>0.14983333333333335</v>
      </c>
      <c r="H85">
        <v>0.89900000000000002</v>
      </c>
      <c r="I85">
        <v>100</v>
      </c>
      <c r="J85">
        <v>200</v>
      </c>
      <c r="K85">
        <f t="shared" si="2"/>
        <v>424.44458350030948</v>
      </c>
      <c r="L85">
        <v>240</v>
      </c>
      <c r="M85">
        <v>200</v>
      </c>
      <c r="N85">
        <v>111.23470522803115</v>
      </c>
      <c r="O85">
        <v>130200</v>
      </c>
      <c r="P85">
        <v>8720</v>
      </c>
      <c r="Q85">
        <v>4160</v>
      </c>
      <c r="R85">
        <v>0.33100000000000002</v>
      </c>
      <c r="S85" t="s">
        <v>107</v>
      </c>
      <c r="T85">
        <v>88.39</v>
      </c>
      <c r="U85" s="2">
        <v>109139</v>
      </c>
      <c r="V85" s="18">
        <f t="shared" si="3"/>
        <v>0.80988464252008907</v>
      </c>
      <c r="W85" s="18" t="s">
        <v>101</v>
      </c>
      <c r="AC85">
        <v>424.44458350030948</v>
      </c>
      <c r="AD85">
        <v>0.80988464252008907</v>
      </c>
    </row>
    <row r="86" spans="1:30" x14ac:dyDescent="0.25">
      <c r="A86" s="15" t="s">
        <v>227</v>
      </c>
      <c r="B86" s="16">
        <v>1984</v>
      </c>
      <c r="C86" t="s">
        <v>171</v>
      </c>
      <c r="D86" t="s">
        <v>228</v>
      </c>
      <c r="E86" t="s">
        <v>232</v>
      </c>
      <c r="F86" s="17">
        <v>4</v>
      </c>
      <c r="G86" s="17">
        <v>0.14449999999999999</v>
      </c>
      <c r="H86">
        <v>0.57799999999999996</v>
      </c>
      <c r="I86">
        <v>100</v>
      </c>
      <c r="J86">
        <v>200</v>
      </c>
      <c r="K86">
        <f t="shared" si="2"/>
        <v>660.1655373127652</v>
      </c>
      <c r="L86">
        <v>240</v>
      </c>
      <c r="M86">
        <v>200</v>
      </c>
      <c r="N86">
        <v>173.01038062283737</v>
      </c>
      <c r="O86">
        <v>132000</v>
      </c>
      <c r="P86">
        <v>8540</v>
      </c>
      <c r="Q86">
        <v>4250</v>
      </c>
      <c r="R86">
        <v>0.33</v>
      </c>
      <c r="S86" t="s">
        <v>107</v>
      </c>
      <c r="T86">
        <v>27.34</v>
      </c>
      <c r="U86" s="2">
        <v>31093</v>
      </c>
      <c r="V86" s="18">
        <f t="shared" si="3"/>
        <v>0.87929759109767469</v>
      </c>
      <c r="W86" s="18" t="s">
        <v>101</v>
      </c>
      <c r="AC86">
        <v>660.1655373127652</v>
      </c>
      <c r="AD86">
        <v>0.87929759109767469</v>
      </c>
    </row>
    <row r="87" spans="1:30" x14ac:dyDescent="0.25">
      <c r="A87" s="15" t="s">
        <v>227</v>
      </c>
      <c r="B87" s="16">
        <v>1984</v>
      </c>
      <c r="C87" t="s">
        <v>233</v>
      </c>
      <c r="D87" t="s">
        <v>228</v>
      </c>
      <c r="E87" t="s">
        <v>234</v>
      </c>
      <c r="F87" s="17">
        <v>3</v>
      </c>
      <c r="G87" s="17">
        <v>0.13999999999999999</v>
      </c>
      <c r="H87">
        <v>0.42</v>
      </c>
      <c r="I87">
        <v>100</v>
      </c>
      <c r="J87">
        <v>200</v>
      </c>
      <c r="K87">
        <f t="shared" si="2"/>
        <v>908.51352515899578</v>
      </c>
      <c r="L87">
        <v>240</v>
      </c>
      <c r="M87">
        <v>200</v>
      </c>
      <c r="N87">
        <v>238.0952380952381</v>
      </c>
      <c r="O87">
        <v>127600</v>
      </c>
      <c r="P87">
        <v>8540</v>
      </c>
      <c r="Q87">
        <v>4020</v>
      </c>
      <c r="R87">
        <v>0.33200000000000002</v>
      </c>
      <c r="S87" t="s">
        <v>107</v>
      </c>
      <c r="T87">
        <v>13.27</v>
      </c>
      <c r="U87" s="2">
        <v>14206</v>
      </c>
      <c r="V87" s="18">
        <f t="shared" si="3"/>
        <v>0.9341123468956779</v>
      </c>
      <c r="W87" s="18" t="s">
        <v>101</v>
      </c>
      <c r="AC87">
        <v>908.51352515899578</v>
      </c>
      <c r="AD87">
        <v>0.9341123468956779</v>
      </c>
    </row>
    <row r="88" spans="1:30" x14ac:dyDescent="0.25">
      <c r="A88" s="15" t="s">
        <v>235</v>
      </c>
      <c r="B88" s="16">
        <v>1987</v>
      </c>
      <c r="C88" s="16">
        <v>11</v>
      </c>
      <c r="D88" t="s">
        <v>228</v>
      </c>
      <c r="E88" t="s">
        <v>211</v>
      </c>
      <c r="F88" s="17">
        <v>4</v>
      </c>
      <c r="G88" s="17">
        <v>0.1275</v>
      </c>
      <c r="H88">
        <v>0.51</v>
      </c>
      <c r="I88">
        <v>83.31</v>
      </c>
      <c r="J88">
        <v>152</v>
      </c>
      <c r="K88">
        <f t="shared" si="2"/>
        <v>518.72903964962211</v>
      </c>
      <c r="L88">
        <v>152.4</v>
      </c>
      <c r="M88" s="20" t="s">
        <v>101</v>
      </c>
      <c r="N88">
        <v>163.35294117647058</v>
      </c>
      <c r="O88">
        <v>145486</v>
      </c>
      <c r="P88">
        <v>10756</v>
      </c>
      <c r="Q88">
        <v>5792</v>
      </c>
      <c r="R88">
        <v>0.28999999999999998</v>
      </c>
      <c r="S88" t="s">
        <v>100</v>
      </c>
      <c r="T88">
        <v>22.371298753468071</v>
      </c>
      <c r="U88" s="2">
        <v>27252</v>
      </c>
      <c r="V88" s="18">
        <f t="shared" si="3"/>
        <v>0.82090484197372937</v>
      </c>
      <c r="W88" s="18" t="s">
        <v>101</v>
      </c>
      <c r="AC88">
        <v>518.72903964962211</v>
      </c>
      <c r="AD88">
        <v>0.82090484197372937</v>
      </c>
    </row>
    <row r="89" spans="1:30" x14ac:dyDescent="0.25">
      <c r="A89" s="15" t="s">
        <v>235</v>
      </c>
      <c r="B89" s="16">
        <v>1987</v>
      </c>
      <c r="C89" s="16">
        <v>1</v>
      </c>
      <c r="D89" t="s">
        <v>228</v>
      </c>
      <c r="E89" t="s">
        <v>236</v>
      </c>
      <c r="F89" s="17">
        <v>4</v>
      </c>
      <c r="G89" s="17">
        <v>0.125</v>
      </c>
      <c r="H89">
        <v>0.5</v>
      </c>
      <c r="I89">
        <v>83.31</v>
      </c>
      <c r="J89">
        <v>152</v>
      </c>
      <c r="K89">
        <f t="shared" si="2"/>
        <v>529.10362044261456</v>
      </c>
      <c r="L89">
        <v>152.4</v>
      </c>
      <c r="M89" s="20" t="s">
        <v>101</v>
      </c>
      <c r="N89">
        <v>166.62</v>
      </c>
      <c r="O89">
        <v>145486</v>
      </c>
      <c r="P89">
        <v>10756</v>
      </c>
      <c r="Q89">
        <v>5792</v>
      </c>
      <c r="R89">
        <v>0.28999999999999998</v>
      </c>
      <c r="S89" t="s">
        <v>100</v>
      </c>
      <c r="T89">
        <v>30.098499656615054</v>
      </c>
      <c r="U89" s="2">
        <v>46022</v>
      </c>
      <c r="V89" s="18">
        <f t="shared" si="3"/>
        <v>0.65400242615738247</v>
      </c>
      <c r="W89" s="18" t="s">
        <v>101</v>
      </c>
      <c r="AC89">
        <v>529.10362044261456</v>
      </c>
      <c r="AD89">
        <v>0.65400242615738247</v>
      </c>
    </row>
    <row r="90" spans="1:30" x14ac:dyDescent="0.25">
      <c r="A90" s="15" t="s">
        <v>235</v>
      </c>
      <c r="B90" s="16">
        <v>1987</v>
      </c>
      <c r="C90" s="16">
        <v>4</v>
      </c>
      <c r="D90" t="s">
        <v>228</v>
      </c>
      <c r="E90" t="s">
        <v>237</v>
      </c>
      <c r="F90" s="17">
        <v>4</v>
      </c>
      <c r="G90" s="17">
        <v>0.125</v>
      </c>
      <c r="H90">
        <v>0.5</v>
      </c>
      <c r="I90">
        <v>83.31</v>
      </c>
      <c r="J90">
        <v>152</v>
      </c>
      <c r="K90">
        <f t="shared" si="2"/>
        <v>529.10362044261456</v>
      </c>
      <c r="L90">
        <v>152.4</v>
      </c>
      <c r="M90" s="20" t="s">
        <v>101</v>
      </c>
      <c r="N90">
        <v>166.62</v>
      </c>
      <c r="O90">
        <v>145486</v>
      </c>
      <c r="P90">
        <v>10756</v>
      </c>
      <c r="Q90">
        <v>5792</v>
      </c>
      <c r="R90">
        <v>0.28999999999999998</v>
      </c>
      <c r="S90" t="s">
        <v>100</v>
      </c>
      <c r="T90">
        <v>18.634897178704279</v>
      </c>
      <c r="U90" s="2">
        <v>19775</v>
      </c>
      <c r="V90" s="18">
        <f t="shared" si="3"/>
        <v>0.94234625429604446</v>
      </c>
      <c r="W90" s="18" t="s">
        <v>101</v>
      </c>
      <c r="AC90">
        <v>529.10362044261456</v>
      </c>
      <c r="AD90">
        <v>0.94234625429604446</v>
      </c>
    </row>
    <row r="91" spans="1:30" x14ac:dyDescent="0.25">
      <c r="A91" s="15" t="s">
        <v>235</v>
      </c>
      <c r="B91" s="16">
        <v>1987</v>
      </c>
      <c r="C91" s="16">
        <v>7</v>
      </c>
      <c r="D91" t="s">
        <v>228</v>
      </c>
      <c r="E91" t="s">
        <v>238</v>
      </c>
      <c r="F91" s="17">
        <v>4</v>
      </c>
      <c r="G91" s="17">
        <v>0.125</v>
      </c>
      <c r="H91">
        <v>0.5</v>
      </c>
      <c r="I91">
        <v>83.31</v>
      </c>
      <c r="J91">
        <v>152</v>
      </c>
      <c r="K91">
        <f t="shared" si="2"/>
        <v>529.10362044261456</v>
      </c>
      <c r="L91">
        <v>152.4</v>
      </c>
      <c r="M91" s="20" t="s">
        <v>101</v>
      </c>
      <c r="N91">
        <v>166.62</v>
      </c>
      <c r="O91">
        <v>145486</v>
      </c>
      <c r="P91">
        <v>10756</v>
      </c>
      <c r="Q91">
        <v>5792</v>
      </c>
      <c r="R91">
        <v>0.28999999999999998</v>
      </c>
      <c r="S91" t="s">
        <v>100</v>
      </c>
      <c r="T91">
        <v>18.504034136718992</v>
      </c>
      <c r="U91" s="2">
        <v>18719</v>
      </c>
      <c r="V91" s="18">
        <f t="shared" si="3"/>
        <v>0.98851616735504</v>
      </c>
      <c r="W91" s="18" t="s">
        <v>101</v>
      </c>
      <c r="AC91">
        <v>529.10362044261456</v>
      </c>
      <c r="AD91">
        <v>0.98851616735504</v>
      </c>
    </row>
    <row r="92" spans="1:30" x14ac:dyDescent="0.25">
      <c r="A92" s="15" t="s">
        <v>235</v>
      </c>
      <c r="B92" s="16">
        <v>1987</v>
      </c>
      <c r="C92" s="16">
        <v>9</v>
      </c>
      <c r="D92" t="s">
        <v>228</v>
      </c>
      <c r="E92" t="s">
        <v>212</v>
      </c>
      <c r="F92" s="17">
        <v>4</v>
      </c>
      <c r="G92" s="17">
        <v>0.1225</v>
      </c>
      <c r="H92">
        <v>0.49</v>
      </c>
      <c r="I92">
        <v>83.31</v>
      </c>
      <c r="J92">
        <v>152</v>
      </c>
      <c r="K92">
        <f t="shared" si="2"/>
        <v>539.90165351287203</v>
      </c>
      <c r="L92">
        <v>152.4</v>
      </c>
      <c r="M92" s="20" t="s">
        <v>101</v>
      </c>
      <c r="N92">
        <v>170.0204081632653</v>
      </c>
      <c r="O92">
        <v>145486</v>
      </c>
      <c r="P92">
        <v>10756</v>
      </c>
      <c r="Q92">
        <v>5792</v>
      </c>
      <c r="R92">
        <v>0.28999999999999998</v>
      </c>
      <c r="S92" t="s">
        <v>100</v>
      </c>
      <c r="T92">
        <v>18.262199235130193</v>
      </c>
      <c r="U92" s="2">
        <v>24247</v>
      </c>
      <c r="V92" s="18">
        <f t="shared" si="3"/>
        <v>0.75317355694024801</v>
      </c>
      <c r="W92" s="18" t="s">
        <v>101</v>
      </c>
      <c r="AC92">
        <v>539.90165351287203</v>
      </c>
      <c r="AD92">
        <v>0.75317355694024801</v>
      </c>
    </row>
    <row r="93" spans="1:30" x14ac:dyDescent="0.25">
      <c r="A93" s="15" t="s">
        <v>239</v>
      </c>
      <c r="B93" s="16">
        <v>1991</v>
      </c>
      <c r="C93" t="s">
        <v>240</v>
      </c>
      <c r="D93" t="s">
        <v>228</v>
      </c>
      <c r="E93" t="s">
        <v>241</v>
      </c>
      <c r="F93" s="17">
        <v>10</v>
      </c>
      <c r="G93" s="17">
        <v>0.125</v>
      </c>
      <c r="H93">
        <v>1.25</v>
      </c>
      <c r="I93">
        <v>250</v>
      </c>
      <c r="J93">
        <v>510</v>
      </c>
      <c r="K93">
        <f t="shared" si="2"/>
        <v>793.98267612335223</v>
      </c>
      <c r="L93">
        <v>530</v>
      </c>
      <c r="M93">
        <v>510</v>
      </c>
      <c r="N93">
        <v>200</v>
      </c>
      <c r="O93">
        <v>123550</v>
      </c>
      <c r="P93">
        <v>8707.9</v>
      </c>
      <c r="Q93">
        <v>5695</v>
      </c>
      <c r="R93">
        <v>0.31946000000000002</v>
      </c>
      <c r="S93" t="s">
        <v>100</v>
      </c>
      <c r="T93">
        <v>228</v>
      </c>
      <c r="U93" s="2">
        <v>284220</v>
      </c>
      <c r="V93" s="18">
        <f t="shared" si="3"/>
        <v>0.8021954823728098</v>
      </c>
      <c r="W93" t="s">
        <v>103</v>
      </c>
      <c r="AC93">
        <v>793.98267612335223</v>
      </c>
      <c r="AD93">
        <v>0.8021954823728098</v>
      </c>
    </row>
    <row r="94" spans="1:30" x14ac:dyDescent="0.25">
      <c r="A94" s="15" t="s">
        <v>239</v>
      </c>
      <c r="B94" s="16">
        <v>1991</v>
      </c>
      <c r="C94" t="s">
        <v>242</v>
      </c>
      <c r="D94" t="s">
        <v>228</v>
      </c>
      <c r="E94" t="s">
        <v>243</v>
      </c>
      <c r="F94" s="17">
        <v>10</v>
      </c>
      <c r="G94" s="17">
        <v>0.125</v>
      </c>
      <c r="H94">
        <v>1.25</v>
      </c>
      <c r="I94">
        <v>250</v>
      </c>
      <c r="J94">
        <v>510</v>
      </c>
      <c r="K94">
        <f t="shared" si="2"/>
        <v>793.98267612335223</v>
      </c>
      <c r="L94">
        <v>530</v>
      </c>
      <c r="M94">
        <v>510</v>
      </c>
      <c r="N94">
        <v>200</v>
      </c>
      <c r="O94">
        <v>123550</v>
      </c>
      <c r="P94">
        <v>8707.9</v>
      </c>
      <c r="Q94">
        <v>5695</v>
      </c>
      <c r="R94">
        <v>0.31946000000000002</v>
      </c>
      <c r="S94" t="s">
        <v>100</v>
      </c>
      <c r="T94">
        <v>93.5</v>
      </c>
      <c r="U94" s="2">
        <v>99896</v>
      </c>
      <c r="V94" s="18">
        <f t="shared" si="3"/>
        <v>0.93597341234884279</v>
      </c>
      <c r="W94" t="s">
        <v>103</v>
      </c>
      <c r="AC94">
        <v>793.98267612335223</v>
      </c>
      <c r="AD94">
        <v>0.93597341234884279</v>
      </c>
    </row>
    <row r="95" spans="1:30" x14ac:dyDescent="0.25">
      <c r="A95" s="15" t="s">
        <v>239</v>
      </c>
      <c r="B95" s="16">
        <v>1991</v>
      </c>
      <c r="C95" t="s">
        <v>244</v>
      </c>
      <c r="D95" t="s">
        <v>228</v>
      </c>
      <c r="E95" t="s">
        <v>245</v>
      </c>
      <c r="F95" s="17">
        <v>10</v>
      </c>
      <c r="G95" s="17">
        <v>0.125</v>
      </c>
      <c r="H95">
        <v>1.25</v>
      </c>
      <c r="I95">
        <v>250</v>
      </c>
      <c r="J95">
        <v>510</v>
      </c>
      <c r="K95">
        <f t="shared" si="2"/>
        <v>793.98267612335223</v>
      </c>
      <c r="L95">
        <v>530</v>
      </c>
      <c r="M95">
        <v>510</v>
      </c>
      <c r="N95">
        <v>200</v>
      </c>
      <c r="O95">
        <v>123550</v>
      </c>
      <c r="P95">
        <v>8707.9</v>
      </c>
      <c r="Q95">
        <v>5695</v>
      </c>
      <c r="R95">
        <v>0.31946000000000002</v>
      </c>
      <c r="S95" t="s">
        <v>100</v>
      </c>
      <c r="T95">
        <v>278.5</v>
      </c>
      <c r="U95" s="2">
        <v>281232</v>
      </c>
      <c r="V95" s="18">
        <f t="shared" si="3"/>
        <v>0.99028560050065428</v>
      </c>
      <c r="W95" t="s">
        <v>103</v>
      </c>
      <c r="AC95">
        <v>793.98267612335223</v>
      </c>
      <c r="AD95">
        <v>0.99028560050065428</v>
      </c>
    </row>
    <row r="96" spans="1:30" x14ac:dyDescent="0.25">
      <c r="A96" s="15" t="s">
        <v>239</v>
      </c>
      <c r="B96" s="16">
        <v>1991</v>
      </c>
      <c r="C96" t="s">
        <v>246</v>
      </c>
      <c r="D96" t="s">
        <v>228</v>
      </c>
      <c r="E96" t="s">
        <v>247</v>
      </c>
      <c r="F96" s="17">
        <v>10</v>
      </c>
      <c r="G96" s="17">
        <v>0.125</v>
      </c>
      <c r="H96">
        <v>1.25</v>
      </c>
      <c r="I96">
        <v>250</v>
      </c>
      <c r="J96">
        <v>510</v>
      </c>
      <c r="K96">
        <f t="shared" si="2"/>
        <v>793.98267612335223</v>
      </c>
      <c r="L96">
        <v>530</v>
      </c>
      <c r="M96">
        <v>510</v>
      </c>
      <c r="N96">
        <v>200</v>
      </c>
      <c r="O96">
        <v>123550</v>
      </c>
      <c r="P96">
        <v>8707.9</v>
      </c>
      <c r="Q96">
        <v>5695</v>
      </c>
      <c r="R96">
        <v>0.31946000000000002</v>
      </c>
      <c r="S96" t="s">
        <v>100</v>
      </c>
      <c r="T96">
        <v>212.6</v>
      </c>
      <c r="U96" s="2">
        <v>225583</v>
      </c>
      <c r="V96" s="18">
        <f t="shared" si="3"/>
        <v>0.94244690424367084</v>
      </c>
      <c r="W96" t="s">
        <v>103</v>
      </c>
      <c r="AC96">
        <v>793.98267612335223</v>
      </c>
      <c r="AD96">
        <v>0.94244690424367084</v>
      </c>
    </row>
    <row r="97" spans="1:30" x14ac:dyDescent="0.25">
      <c r="A97" s="15" t="s">
        <v>239</v>
      </c>
      <c r="B97" s="16">
        <v>1991</v>
      </c>
      <c r="C97" t="s">
        <v>248</v>
      </c>
      <c r="D97" t="s">
        <v>228</v>
      </c>
      <c r="E97" t="s">
        <v>241</v>
      </c>
      <c r="F97" s="17">
        <v>10</v>
      </c>
      <c r="G97" s="17">
        <v>0.125</v>
      </c>
      <c r="H97">
        <v>1.25</v>
      </c>
      <c r="I97">
        <v>250</v>
      </c>
      <c r="J97">
        <v>510</v>
      </c>
      <c r="K97">
        <f t="shared" si="2"/>
        <v>793.98267612335223</v>
      </c>
      <c r="L97">
        <v>530</v>
      </c>
      <c r="M97">
        <v>510</v>
      </c>
      <c r="N97">
        <v>200</v>
      </c>
      <c r="O97">
        <v>123550</v>
      </c>
      <c r="P97">
        <v>8707.9</v>
      </c>
      <c r="Q97">
        <v>5695</v>
      </c>
      <c r="R97">
        <v>0.31946000000000002</v>
      </c>
      <c r="S97" t="s">
        <v>100</v>
      </c>
      <c r="T97">
        <v>221.7</v>
      </c>
      <c r="U97" s="2">
        <v>284220</v>
      </c>
      <c r="V97" s="18">
        <f t="shared" si="3"/>
        <v>0.78002955457040324</v>
      </c>
      <c r="W97" t="s">
        <v>103</v>
      </c>
      <c r="AC97">
        <v>793.98267612335223</v>
      </c>
      <c r="AD97">
        <v>0.78002955457040324</v>
      </c>
    </row>
    <row r="98" spans="1:30" x14ac:dyDescent="0.25">
      <c r="A98" s="15" t="s">
        <v>239</v>
      </c>
      <c r="B98" s="16">
        <v>1991</v>
      </c>
      <c r="C98" t="s">
        <v>249</v>
      </c>
      <c r="D98" t="s">
        <v>228</v>
      </c>
      <c r="E98" t="s">
        <v>250</v>
      </c>
      <c r="F98" s="17">
        <v>10</v>
      </c>
      <c r="G98" s="17">
        <v>0.125</v>
      </c>
      <c r="H98">
        <v>1.25</v>
      </c>
      <c r="I98">
        <v>250</v>
      </c>
      <c r="J98">
        <v>510</v>
      </c>
      <c r="K98">
        <f t="shared" si="2"/>
        <v>793.98267612335223</v>
      </c>
      <c r="L98">
        <v>530</v>
      </c>
      <c r="M98">
        <v>510</v>
      </c>
      <c r="N98">
        <v>200</v>
      </c>
      <c r="O98">
        <v>123550</v>
      </c>
      <c r="P98">
        <v>8707.9</v>
      </c>
      <c r="Q98">
        <v>5695</v>
      </c>
      <c r="R98">
        <v>0.31946000000000002</v>
      </c>
      <c r="S98" t="s">
        <v>100</v>
      </c>
      <c r="T98">
        <v>90.2</v>
      </c>
      <c r="U98" s="2">
        <v>99224</v>
      </c>
      <c r="V98" s="18">
        <f t="shared" si="3"/>
        <v>0.90905426106587117</v>
      </c>
      <c r="W98" t="s">
        <v>103</v>
      </c>
      <c r="AC98">
        <v>793.98267612335223</v>
      </c>
      <c r="AD98">
        <v>0.90905426106587117</v>
      </c>
    </row>
    <row r="99" spans="1:30" x14ac:dyDescent="0.25">
      <c r="A99" s="15" t="s">
        <v>239</v>
      </c>
      <c r="B99" s="16">
        <v>1991</v>
      </c>
      <c r="C99" t="s">
        <v>251</v>
      </c>
      <c r="D99" t="s">
        <v>228</v>
      </c>
      <c r="E99" t="s">
        <v>245</v>
      </c>
      <c r="F99" s="17">
        <v>10</v>
      </c>
      <c r="G99" s="17">
        <v>0.125</v>
      </c>
      <c r="H99">
        <v>1.25</v>
      </c>
      <c r="I99">
        <v>250</v>
      </c>
      <c r="J99">
        <v>510</v>
      </c>
      <c r="K99">
        <f t="shared" si="2"/>
        <v>793.98267612335223</v>
      </c>
      <c r="L99">
        <v>530</v>
      </c>
      <c r="M99">
        <v>510</v>
      </c>
      <c r="N99">
        <v>200</v>
      </c>
      <c r="O99">
        <v>123550</v>
      </c>
      <c r="P99">
        <v>8707.9</v>
      </c>
      <c r="Q99">
        <v>5695</v>
      </c>
      <c r="R99">
        <v>0.31946000000000002</v>
      </c>
      <c r="S99" t="s">
        <v>100</v>
      </c>
      <c r="T99">
        <v>227.9</v>
      </c>
      <c r="U99" s="2">
        <v>281232</v>
      </c>
      <c r="V99" s="18">
        <f t="shared" si="3"/>
        <v>0.81036297434146898</v>
      </c>
      <c r="W99" t="s">
        <v>103</v>
      </c>
      <c r="AC99">
        <v>793.98267612335223</v>
      </c>
      <c r="AD99">
        <v>0.81036297434146898</v>
      </c>
    </row>
    <row r="100" spans="1:30" x14ac:dyDescent="0.25">
      <c r="A100" s="15" t="s">
        <v>239</v>
      </c>
      <c r="B100" s="16">
        <v>1991</v>
      </c>
      <c r="C100" t="s">
        <v>252</v>
      </c>
      <c r="D100" t="s">
        <v>228</v>
      </c>
      <c r="E100" t="s">
        <v>253</v>
      </c>
      <c r="F100" s="17">
        <v>6</v>
      </c>
      <c r="G100" s="17">
        <v>0.125</v>
      </c>
      <c r="H100">
        <v>0.75</v>
      </c>
      <c r="I100">
        <v>250</v>
      </c>
      <c r="J100">
        <v>510</v>
      </c>
      <c r="K100">
        <f t="shared" si="2"/>
        <v>1323.304460205587</v>
      </c>
      <c r="L100">
        <v>530</v>
      </c>
      <c r="M100">
        <v>510</v>
      </c>
      <c r="N100">
        <v>333.33333333333331</v>
      </c>
      <c r="O100">
        <v>123550</v>
      </c>
      <c r="P100">
        <v>8707.9</v>
      </c>
      <c r="Q100">
        <v>5695</v>
      </c>
      <c r="R100">
        <v>0.31946000000000002</v>
      </c>
      <c r="S100" t="s">
        <v>100</v>
      </c>
      <c r="T100">
        <v>82.8</v>
      </c>
      <c r="U100" s="2">
        <v>80886</v>
      </c>
      <c r="V100" s="18">
        <f t="shared" si="3"/>
        <v>1.0236629330168385</v>
      </c>
      <c r="W100" t="s">
        <v>103</v>
      </c>
      <c r="AC100">
        <v>1323.304460205587</v>
      </c>
      <c r="AD100">
        <v>1.0236629330168385</v>
      </c>
    </row>
    <row r="101" spans="1:30" x14ac:dyDescent="0.25">
      <c r="A101" s="15" t="s">
        <v>239</v>
      </c>
      <c r="B101" s="16">
        <v>1991</v>
      </c>
      <c r="C101" t="s">
        <v>254</v>
      </c>
      <c r="D101" t="s">
        <v>228</v>
      </c>
      <c r="E101" t="s">
        <v>255</v>
      </c>
      <c r="F101" s="17">
        <v>6</v>
      </c>
      <c r="G101" s="17">
        <v>0.125</v>
      </c>
      <c r="H101">
        <v>0.75</v>
      </c>
      <c r="I101">
        <v>250</v>
      </c>
      <c r="J101">
        <v>510</v>
      </c>
      <c r="K101">
        <f t="shared" si="2"/>
        <v>1323.304460205587</v>
      </c>
      <c r="L101">
        <v>530</v>
      </c>
      <c r="M101">
        <v>510</v>
      </c>
      <c r="N101">
        <v>333.33333333333331</v>
      </c>
      <c r="O101">
        <v>123550</v>
      </c>
      <c r="P101">
        <v>8707.9</v>
      </c>
      <c r="Q101">
        <v>5695</v>
      </c>
      <c r="R101">
        <v>0.31946000000000002</v>
      </c>
      <c r="S101" t="s">
        <v>100</v>
      </c>
      <c r="T101">
        <v>69.3</v>
      </c>
      <c r="U101" s="2">
        <v>71374</v>
      </c>
      <c r="V101" s="18">
        <f t="shared" si="3"/>
        <v>0.97094179953484461</v>
      </c>
      <c r="W101" t="s">
        <v>103</v>
      </c>
      <c r="AC101">
        <v>1323.304460205587</v>
      </c>
      <c r="AD101">
        <v>0.97094179953484461</v>
      </c>
    </row>
    <row r="102" spans="1:30" x14ac:dyDescent="0.25">
      <c r="A102" s="15" t="s">
        <v>239</v>
      </c>
      <c r="B102" s="16">
        <v>1991</v>
      </c>
      <c r="C102" t="s">
        <v>256</v>
      </c>
      <c r="D102" t="s">
        <v>228</v>
      </c>
      <c r="E102" t="s">
        <v>257</v>
      </c>
      <c r="F102" s="17">
        <v>6</v>
      </c>
      <c r="G102" s="17">
        <v>0.125</v>
      </c>
      <c r="H102">
        <v>0.75</v>
      </c>
      <c r="I102">
        <v>250</v>
      </c>
      <c r="J102">
        <v>510</v>
      </c>
      <c r="K102">
        <f t="shared" si="2"/>
        <v>1323.304460205587</v>
      </c>
      <c r="L102">
        <v>530</v>
      </c>
      <c r="M102">
        <v>510</v>
      </c>
      <c r="N102">
        <v>333.33333333333331</v>
      </c>
      <c r="O102">
        <v>123550</v>
      </c>
      <c r="P102">
        <v>8707.9</v>
      </c>
      <c r="Q102">
        <v>5695</v>
      </c>
      <c r="R102">
        <v>0.31946000000000002</v>
      </c>
      <c r="S102" t="s">
        <v>100</v>
      </c>
      <c r="T102">
        <v>34.4</v>
      </c>
      <c r="U102" s="2">
        <v>35719</v>
      </c>
      <c r="V102" s="18">
        <f t="shared" si="3"/>
        <v>0.96307287438058176</v>
      </c>
      <c r="W102" t="s">
        <v>103</v>
      </c>
      <c r="AC102">
        <v>1323.304460205587</v>
      </c>
      <c r="AD102">
        <v>0.96307287438058176</v>
      </c>
    </row>
    <row r="103" spans="1:30" x14ac:dyDescent="0.25">
      <c r="A103" s="15" t="s">
        <v>258</v>
      </c>
      <c r="B103" s="16">
        <v>1991</v>
      </c>
      <c r="C103" t="s">
        <v>168</v>
      </c>
      <c r="D103" t="s">
        <v>259</v>
      </c>
      <c r="E103" t="s">
        <v>211</v>
      </c>
      <c r="F103" s="17">
        <v>4</v>
      </c>
      <c r="G103" s="17">
        <v>0.26</v>
      </c>
      <c r="H103">
        <v>1.04</v>
      </c>
      <c r="I103">
        <v>350</v>
      </c>
      <c r="J103">
        <v>550</v>
      </c>
      <c r="K103">
        <f t="shared" si="2"/>
        <v>792.76540777095079</v>
      </c>
      <c r="L103">
        <v>700</v>
      </c>
      <c r="M103">
        <v>550</v>
      </c>
      <c r="N103">
        <v>336.53846153846155</v>
      </c>
      <c r="O103">
        <v>23450</v>
      </c>
      <c r="P103">
        <v>23450</v>
      </c>
      <c r="Q103">
        <v>1520</v>
      </c>
      <c r="R103">
        <v>0.2</v>
      </c>
      <c r="S103" t="s">
        <v>100</v>
      </c>
      <c r="T103">
        <v>32.476528215749845</v>
      </c>
      <c r="U103" s="2">
        <v>38480</v>
      </c>
      <c r="V103" s="18">
        <f t="shared" si="3"/>
        <v>0.84398462099142002</v>
      </c>
      <c r="W103" s="18" t="s">
        <v>101</v>
      </c>
      <c r="AC103">
        <v>792.76540777095079</v>
      </c>
      <c r="AD103">
        <v>0.84398462099142002</v>
      </c>
    </row>
    <row r="104" spans="1:30" x14ac:dyDescent="0.25">
      <c r="A104" s="15" t="s">
        <v>258</v>
      </c>
      <c r="B104" s="16">
        <v>1991</v>
      </c>
      <c r="C104" t="s">
        <v>260</v>
      </c>
      <c r="D104" t="s">
        <v>259</v>
      </c>
      <c r="E104" t="s">
        <v>160</v>
      </c>
      <c r="F104" s="17">
        <v>4</v>
      </c>
      <c r="G104" s="17">
        <v>0.26</v>
      </c>
      <c r="H104">
        <v>1.04</v>
      </c>
      <c r="I104">
        <v>350</v>
      </c>
      <c r="J104">
        <v>550</v>
      </c>
      <c r="K104">
        <f t="shared" si="2"/>
        <v>792.76540777095079</v>
      </c>
      <c r="L104">
        <v>700</v>
      </c>
      <c r="M104">
        <v>550</v>
      </c>
      <c r="N104">
        <v>336.53846153846155</v>
      </c>
      <c r="O104">
        <v>23450</v>
      </c>
      <c r="P104">
        <v>23450</v>
      </c>
      <c r="Q104">
        <v>1520</v>
      </c>
      <c r="R104">
        <v>0.2</v>
      </c>
      <c r="S104" t="s">
        <v>100</v>
      </c>
      <c r="T104">
        <v>31.790404380205832</v>
      </c>
      <c r="U104" s="2">
        <v>37479</v>
      </c>
      <c r="V104" s="18">
        <f t="shared" si="3"/>
        <v>0.8482191195124158</v>
      </c>
      <c r="W104" s="18" t="s">
        <v>101</v>
      </c>
      <c r="AC104">
        <v>792.76540777095079</v>
      </c>
      <c r="AD104">
        <v>0.8482191195124158</v>
      </c>
    </row>
    <row r="105" spans="1:30" x14ac:dyDescent="0.25">
      <c r="A105" s="15" t="s">
        <v>261</v>
      </c>
      <c r="B105" s="16">
        <v>1996</v>
      </c>
      <c r="C105" t="s">
        <v>262</v>
      </c>
      <c r="D105" t="s">
        <v>263</v>
      </c>
      <c r="E105" t="s">
        <v>264</v>
      </c>
      <c r="F105" s="17">
        <v>16</v>
      </c>
      <c r="G105" s="17">
        <v>0.12645999999999999</v>
      </c>
      <c r="H105">
        <v>2.024</v>
      </c>
      <c r="I105">
        <v>200.02500000000001</v>
      </c>
      <c r="J105">
        <v>356</v>
      </c>
      <c r="K105">
        <f t="shared" si="2"/>
        <v>298.62482266489911</v>
      </c>
      <c r="L105">
        <v>406.4</v>
      </c>
      <c r="M105">
        <v>355.6</v>
      </c>
      <c r="N105">
        <v>99.01</v>
      </c>
      <c r="O105">
        <v>128090.8</v>
      </c>
      <c r="P105">
        <v>11307</v>
      </c>
      <c r="Q105">
        <v>6023.95</v>
      </c>
      <c r="R105">
        <v>0.3</v>
      </c>
      <c r="S105" t="s">
        <v>100</v>
      </c>
      <c r="T105">
        <v>329.06</v>
      </c>
      <c r="U105" s="2">
        <v>451829</v>
      </c>
      <c r="V105" s="18">
        <f t="shared" si="3"/>
        <v>0.72828437307034299</v>
      </c>
      <c r="W105" t="s">
        <v>103</v>
      </c>
      <c r="AC105">
        <v>298.62482266489911</v>
      </c>
      <c r="AD105">
        <v>0.72828437307034299</v>
      </c>
    </row>
    <row r="106" spans="1:30" x14ac:dyDescent="0.25">
      <c r="A106" s="15" t="s">
        <v>261</v>
      </c>
      <c r="B106" s="16">
        <v>1996</v>
      </c>
      <c r="C106" t="s">
        <v>265</v>
      </c>
      <c r="D106" t="s">
        <v>263</v>
      </c>
      <c r="E106" t="s">
        <v>266</v>
      </c>
      <c r="F106" s="17">
        <v>16</v>
      </c>
      <c r="G106" s="17">
        <v>0.126</v>
      </c>
      <c r="H106">
        <v>2.0190000000000001</v>
      </c>
      <c r="I106">
        <v>200.02500000000001</v>
      </c>
      <c r="J106">
        <v>356</v>
      </c>
      <c r="K106">
        <f t="shared" si="2"/>
        <v>299.36435912518863</v>
      </c>
      <c r="L106">
        <v>406.4</v>
      </c>
      <c r="M106">
        <v>355.6</v>
      </c>
      <c r="N106">
        <v>99.01</v>
      </c>
      <c r="O106">
        <v>128348.66</v>
      </c>
      <c r="P106">
        <v>11307</v>
      </c>
      <c r="Q106">
        <v>6035.67</v>
      </c>
      <c r="R106">
        <v>0.3</v>
      </c>
      <c r="S106" t="s">
        <v>100</v>
      </c>
      <c r="T106">
        <v>407.76</v>
      </c>
      <c r="U106" s="2">
        <v>707858</v>
      </c>
      <c r="V106" s="18">
        <f t="shared" si="3"/>
        <v>0.57604773838820778</v>
      </c>
      <c r="W106" t="s">
        <v>103</v>
      </c>
      <c r="AC106">
        <v>299.36435912518863</v>
      </c>
      <c r="AD106">
        <v>0.57604773838820778</v>
      </c>
    </row>
    <row r="107" spans="1:30" x14ac:dyDescent="0.25">
      <c r="A107" s="15" t="s">
        <v>261</v>
      </c>
      <c r="B107" s="16">
        <v>1996</v>
      </c>
      <c r="C107" t="s">
        <v>267</v>
      </c>
      <c r="D107" t="s">
        <v>263</v>
      </c>
      <c r="E107" t="s">
        <v>268</v>
      </c>
      <c r="F107" s="17">
        <v>16</v>
      </c>
      <c r="G107" s="17">
        <v>0.126</v>
      </c>
      <c r="H107">
        <v>2.0139999999999998</v>
      </c>
      <c r="I107">
        <v>200.02500000000001</v>
      </c>
      <c r="J107">
        <v>356</v>
      </c>
      <c r="K107">
        <f t="shared" si="2"/>
        <v>300.10756756393044</v>
      </c>
      <c r="L107">
        <v>406.4</v>
      </c>
      <c r="M107">
        <v>355.6</v>
      </c>
      <c r="N107">
        <v>99.5</v>
      </c>
      <c r="O107">
        <v>128728.57</v>
      </c>
      <c r="P107">
        <v>11307</v>
      </c>
      <c r="Q107">
        <v>6053.6</v>
      </c>
      <c r="R107">
        <v>0.3</v>
      </c>
      <c r="S107" t="s">
        <v>100</v>
      </c>
      <c r="T107">
        <v>657.26</v>
      </c>
      <c r="U107" s="2">
        <v>787442</v>
      </c>
      <c r="V107" s="18">
        <f t="shared" si="3"/>
        <v>0.83467734766497093</v>
      </c>
      <c r="W107" t="s">
        <v>103</v>
      </c>
      <c r="AC107">
        <v>300.10756756393044</v>
      </c>
      <c r="AD107">
        <v>0.83467734766497093</v>
      </c>
    </row>
    <row r="108" spans="1:30" x14ac:dyDescent="0.25">
      <c r="A108" s="15" t="s">
        <v>261</v>
      </c>
      <c r="B108" s="16">
        <v>1996</v>
      </c>
      <c r="C108" t="s">
        <v>269</v>
      </c>
      <c r="D108" t="s">
        <v>263</v>
      </c>
      <c r="E108" t="s">
        <v>270</v>
      </c>
      <c r="F108" s="17">
        <v>16</v>
      </c>
      <c r="G108" s="17">
        <v>0.122</v>
      </c>
      <c r="H108">
        <v>1.9510000000000001</v>
      </c>
      <c r="I108">
        <v>200.02500000000001</v>
      </c>
      <c r="J108">
        <v>356</v>
      </c>
      <c r="K108">
        <f t="shared" si="2"/>
        <v>309.79838086814755</v>
      </c>
      <c r="L108">
        <v>406.4</v>
      </c>
      <c r="M108">
        <v>355.6</v>
      </c>
      <c r="N108">
        <v>102.56</v>
      </c>
      <c r="O108">
        <v>132784.75</v>
      </c>
      <c r="P108">
        <v>11307</v>
      </c>
      <c r="Q108">
        <v>6244.58</v>
      </c>
      <c r="R108">
        <v>0.3</v>
      </c>
      <c r="S108" t="s">
        <v>100</v>
      </c>
      <c r="T108">
        <v>558.44000000000005</v>
      </c>
      <c r="U108" s="2">
        <v>624435</v>
      </c>
      <c r="V108" s="18">
        <f t="shared" si="3"/>
        <v>0.89431245846245</v>
      </c>
      <c r="W108" t="s">
        <v>103</v>
      </c>
      <c r="AC108">
        <v>309.79838086814755</v>
      </c>
      <c r="AD108">
        <v>0.89431245846245</v>
      </c>
    </row>
    <row r="109" spans="1:30" x14ac:dyDescent="0.25">
      <c r="A109" s="15" t="s">
        <v>261</v>
      </c>
      <c r="B109" s="16">
        <v>1996</v>
      </c>
      <c r="C109" t="s">
        <v>271</v>
      </c>
      <c r="D109" t="s">
        <v>263</v>
      </c>
      <c r="E109" t="s">
        <v>272</v>
      </c>
      <c r="F109" s="17">
        <v>8</v>
      </c>
      <c r="G109" s="17">
        <v>0.127</v>
      </c>
      <c r="H109">
        <v>1.016</v>
      </c>
      <c r="I109">
        <v>200.02500000000001</v>
      </c>
      <c r="J109">
        <v>356</v>
      </c>
      <c r="K109">
        <f t="shared" si="2"/>
        <v>594.8982687733818</v>
      </c>
      <c r="L109">
        <v>406.4</v>
      </c>
      <c r="M109">
        <v>355.6</v>
      </c>
      <c r="N109">
        <v>196.08</v>
      </c>
      <c r="O109">
        <v>127629.54</v>
      </c>
      <c r="P109">
        <v>11307</v>
      </c>
      <c r="Q109">
        <v>6002.58</v>
      </c>
      <c r="R109">
        <v>0.3</v>
      </c>
      <c r="S109" t="s">
        <v>100</v>
      </c>
      <c r="T109">
        <v>134.17599999999999</v>
      </c>
      <c r="U109" s="2">
        <v>189126</v>
      </c>
      <c r="V109" s="18">
        <f t="shared" si="3"/>
        <v>0.70945295728773405</v>
      </c>
      <c r="W109" t="s">
        <v>103</v>
      </c>
      <c r="AC109">
        <v>594.8982687733818</v>
      </c>
      <c r="AD109">
        <v>0.70945295728773405</v>
      </c>
    </row>
    <row r="110" spans="1:30" x14ac:dyDescent="0.25">
      <c r="A110" s="15" t="s">
        <v>273</v>
      </c>
      <c r="B110" s="16">
        <v>1999</v>
      </c>
      <c r="C110" s="18" t="s">
        <v>101</v>
      </c>
      <c r="D110" t="s">
        <v>228</v>
      </c>
      <c r="E110" t="s">
        <v>274</v>
      </c>
      <c r="F110" s="17">
        <v>4</v>
      </c>
      <c r="G110" s="17">
        <v>0.375</v>
      </c>
      <c r="H110">
        <v>1.5</v>
      </c>
      <c r="I110">
        <v>350</v>
      </c>
      <c r="J110">
        <v>540</v>
      </c>
      <c r="K110">
        <f t="shared" si="2"/>
        <v>529.84508787272637</v>
      </c>
      <c r="L110">
        <v>700</v>
      </c>
      <c r="M110">
        <v>540</v>
      </c>
      <c r="N110">
        <v>233.33333333333334</v>
      </c>
      <c r="O110">
        <v>113000</v>
      </c>
      <c r="P110">
        <v>9000</v>
      </c>
      <c r="Q110">
        <v>3820</v>
      </c>
      <c r="R110">
        <v>0.73</v>
      </c>
      <c r="S110" t="s">
        <v>100</v>
      </c>
      <c r="T110">
        <v>196.23</v>
      </c>
      <c r="U110" s="2">
        <v>176997</v>
      </c>
      <c r="V110" s="18">
        <f t="shared" si="3"/>
        <v>1.1086628586925202</v>
      </c>
      <c r="W110" s="18" t="s">
        <v>101</v>
      </c>
      <c r="AC110">
        <v>529.84508787272637</v>
      </c>
      <c r="AD110">
        <v>1.1086628586925202</v>
      </c>
    </row>
    <row r="111" spans="1:30" x14ac:dyDescent="0.25">
      <c r="A111" s="15" t="s">
        <v>273</v>
      </c>
      <c r="B111" s="16">
        <v>1999</v>
      </c>
      <c r="C111" s="18" t="s">
        <v>101</v>
      </c>
      <c r="D111" t="s">
        <v>228</v>
      </c>
      <c r="E111" t="s">
        <v>274</v>
      </c>
      <c r="F111" s="17">
        <v>4</v>
      </c>
      <c r="G111" s="17">
        <v>0.375</v>
      </c>
      <c r="H111">
        <v>1.5</v>
      </c>
      <c r="I111">
        <v>350</v>
      </c>
      <c r="J111">
        <v>540</v>
      </c>
      <c r="K111">
        <f t="shared" si="2"/>
        <v>529.84508787272637</v>
      </c>
      <c r="L111">
        <v>700</v>
      </c>
      <c r="M111">
        <v>540</v>
      </c>
      <c r="N111">
        <v>233.33333333333334</v>
      </c>
      <c r="O111">
        <v>113000</v>
      </c>
      <c r="P111">
        <v>9000</v>
      </c>
      <c r="Q111">
        <v>3820</v>
      </c>
      <c r="R111">
        <v>0.73</v>
      </c>
      <c r="S111" t="s">
        <v>100</v>
      </c>
      <c r="T111">
        <v>185.93600000000001</v>
      </c>
      <c r="U111" s="2">
        <v>176997</v>
      </c>
      <c r="V111" s="18">
        <f t="shared" si="3"/>
        <v>1.0505036808533479</v>
      </c>
      <c r="W111" s="18" t="s">
        <v>101</v>
      </c>
      <c r="AC111">
        <v>529.84508787272637</v>
      </c>
      <c r="AD111">
        <v>1.0505036808533479</v>
      </c>
    </row>
    <row r="112" spans="1:30" x14ac:dyDescent="0.25">
      <c r="A112" s="15" t="s">
        <v>273</v>
      </c>
      <c r="B112" s="16">
        <v>1999</v>
      </c>
      <c r="C112" s="18" t="s">
        <v>101</v>
      </c>
      <c r="D112" t="s">
        <v>228</v>
      </c>
      <c r="E112" t="s">
        <v>275</v>
      </c>
      <c r="F112" s="17">
        <v>2</v>
      </c>
      <c r="G112" s="17">
        <v>0.75</v>
      </c>
      <c r="H112">
        <v>1.5</v>
      </c>
      <c r="I112">
        <v>350</v>
      </c>
      <c r="J112">
        <v>540</v>
      </c>
      <c r="K112">
        <f t="shared" si="2"/>
        <v>529.84508787272637</v>
      </c>
      <c r="L112">
        <v>700</v>
      </c>
      <c r="M112">
        <v>540</v>
      </c>
      <c r="N112">
        <v>233.33333333333334</v>
      </c>
      <c r="O112">
        <v>113000</v>
      </c>
      <c r="P112">
        <v>9000</v>
      </c>
      <c r="Q112">
        <v>3820</v>
      </c>
      <c r="R112">
        <v>0.73</v>
      </c>
      <c r="S112" t="s">
        <v>100</v>
      </c>
      <c r="T112">
        <v>159.05500000000001</v>
      </c>
      <c r="U112" s="2">
        <v>133834</v>
      </c>
      <c r="V112" s="18">
        <f t="shared" si="3"/>
        <v>1.1884498707353885</v>
      </c>
      <c r="W112" s="18" t="s">
        <v>101</v>
      </c>
      <c r="AC112">
        <v>529.84508787272637</v>
      </c>
      <c r="AD112">
        <v>1.1884498707353885</v>
      </c>
    </row>
    <row r="113" spans="1:30" x14ac:dyDescent="0.25">
      <c r="A113" s="15" t="s">
        <v>273</v>
      </c>
      <c r="B113" s="16">
        <v>1999</v>
      </c>
      <c r="C113" s="18" t="s">
        <v>101</v>
      </c>
      <c r="D113" t="s">
        <v>228</v>
      </c>
      <c r="E113" t="s">
        <v>275</v>
      </c>
      <c r="F113" s="17">
        <v>2</v>
      </c>
      <c r="G113" s="17">
        <v>0.75</v>
      </c>
      <c r="H113">
        <v>1.5</v>
      </c>
      <c r="I113">
        <v>350</v>
      </c>
      <c r="J113">
        <v>540</v>
      </c>
      <c r="K113">
        <f t="shared" si="2"/>
        <v>529.84508787272637</v>
      </c>
      <c r="L113">
        <v>700</v>
      </c>
      <c r="M113">
        <v>540</v>
      </c>
      <c r="N113">
        <v>233.33333333333334</v>
      </c>
      <c r="O113">
        <v>113000</v>
      </c>
      <c r="P113">
        <v>9000</v>
      </c>
      <c r="Q113">
        <v>3820</v>
      </c>
      <c r="R113">
        <v>0.73</v>
      </c>
      <c r="S113" t="s">
        <v>100</v>
      </c>
      <c r="T113">
        <v>155.35300000000001</v>
      </c>
      <c r="U113" s="2">
        <v>133834</v>
      </c>
      <c r="V113" s="18">
        <f t="shared" si="3"/>
        <v>1.1607887382877295</v>
      </c>
      <c r="W113" s="18" t="s">
        <v>101</v>
      </c>
      <c r="AC113">
        <v>529.84508787272637</v>
      </c>
      <c r="AD113">
        <v>1.1607887382877295</v>
      </c>
    </row>
    <row r="114" spans="1:30" x14ac:dyDescent="0.25">
      <c r="A114" s="15" t="s">
        <v>273</v>
      </c>
      <c r="B114" s="16">
        <v>1999</v>
      </c>
      <c r="C114" s="18" t="s">
        <v>101</v>
      </c>
      <c r="D114" t="s">
        <v>276</v>
      </c>
      <c r="E114" t="s">
        <v>277</v>
      </c>
      <c r="F114" s="17">
        <v>4</v>
      </c>
      <c r="G114" s="17">
        <v>0.33</v>
      </c>
      <c r="H114">
        <v>1.32</v>
      </c>
      <c r="I114">
        <v>350</v>
      </c>
      <c r="J114">
        <v>540</v>
      </c>
      <c r="K114">
        <f t="shared" si="2"/>
        <v>602.09669076446187</v>
      </c>
      <c r="L114">
        <v>700</v>
      </c>
      <c r="M114">
        <v>540</v>
      </c>
      <c r="N114">
        <v>265.15151515151513</v>
      </c>
      <c r="O114">
        <v>52000</v>
      </c>
      <c r="P114">
        <v>52000</v>
      </c>
      <c r="Q114">
        <v>2350</v>
      </c>
      <c r="R114">
        <v>0.30199999999999999</v>
      </c>
      <c r="S114" t="s">
        <v>100</v>
      </c>
      <c r="T114">
        <v>172.87700000000001</v>
      </c>
      <c r="U114" s="2">
        <v>249799</v>
      </c>
      <c r="V114" s="18">
        <f t="shared" si="3"/>
        <v>0.69206441979351396</v>
      </c>
      <c r="W114" s="18" t="s">
        <v>101</v>
      </c>
      <c r="AC114">
        <v>602.09669076446187</v>
      </c>
      <c r="AD114">
        <v>0.69206441979351396</v>
      </c>
    </row>
    <row r="115" spans="1:30" x14ac:dyDescent="0.25">
      <c r="A115" s="15" t="s">
        <v>273</v>
      </c>
      <c r="B115" s="16">
        <v>1999</v>
      </c>
      <c r="C115" s="18" t="s">
        <v>101</v>
      </c>
      <c r="D115" t="s">
        <v>276</v>
      </c>
      <c r="E115" t="s">
        <v>277</v>
      </c>
      <c r="F115" s="17">
        <v>4</v>
      </c>
      <c r="G115" s="17">
        <v>0.33</v>
      </c>
      <c r="H115">
        <v>1.32</v>
      </c>
      <c r="I115">
        <v>350</v>
      </c>
      <c r="J115">
        <v>540</v>
      </c>
      <c r="K115">
        <f t="shared" si="2"/>
        <v>602.09669076446187</v>
      </c>
      <c r="L115">
        <v>700</v>
      </c>
      <c r="M115">
        <v>540</v>
      </c>
      <c r="N115">
        <v>265.15151515151513</v>
      </c>
      <c r="O115">
        <v>52000</v>
      </c>
      <c r="P115">
        <v>52000</v>
      </c>
      <c r="Q115">
        <v>2350</v>
      </c>
      <c r="R115">
        <v>0.30199999999999999</v>
      </c>
      <c r="S115" t="s">
        <v>100</v>
      </c>
      <c r="T115">
        <v>151.61799999999999</v>
      </c>
      <c r="U115" s="2">
        <v>249799</v>
      </c>
      <c r="V115" s="18">
        <f t="shared" si="3"/>
        <v>0.60695999583665272</v>
      </c>
      <c r="W115" s="18" t="s">
        <v>101</v>
      </c>
      <c r="AC115">
        <v>602.09669076446187</v>
      </c>
      <c r="AD115">
        <v>0.60695999583665272</v>
      </c>
    </row>
    <row r="116" spans="1:30" x14ac:dyDescent="0.25">
      <c r="A116" s="15" t="s">
        <v>273</v>
      </c>
      <c r="B116" s="16">
        <v>1999</v>
      </c>
      <c r="C116" s="18" t="s">
        <v>101</v>
      </c>
      <c r="D116" t="s">
        <v>276</v>
      </c>
      <c r="E116" t="s">
        <v>277</v>
      </c>
      <c r="F116" s="17">
        <v>4</v>
      </c>
      <c r="G116" s="17">
        <v>0.33</v>
      </c>
      <c r="H116">
        <v>1.32</v>
      </c>
      <c r="I116">
        <v>350</v>
      </c>
      <c r="J116">
        <v>540</v>
      </c>
      <c r="K116">
        <f t="shared" si="2"/>
        <v>602.09669076446187</v>
      </c>
      <c r="L116">
        <v>700</v>
      </c>
      <c r="M116">
        <v>540</v>
      </c>
      <c r="N116">
        <v>265.15151515151513</v>
      </c>
      <c r="O116">
        <v>52000</v>
      </c>
      <c r="P116">
        <v>52000</v>
      </c>
      <c r="Q116">
        <v>2350</v>
      </c>
      <c r="R116">
        <v>0.30199999999999999</v>
      </c>
      <c r="S116" t="s">
        <v>100</v>
      </c>
      <c r="T116">
        <v>155.67599999999999</v>
      </c>
      <c r="U116" s="2">
        <v>249799</v>
      </c>
      <c r="V116" s="18">
        <f t="shared" si="3"/>
        <v>0.62320505686572003</v>
      </c>
      <c r="W116" s="18" t="s">
        <v>101</v>
      </c>
      <c r="AC116">
        <v>602.09669076446187</v>
      </c>
      <c r="AD116">
        <v>0.62320505686572003</v>
      </c>
    </row>
    <row r="117" spans="1:30" x14ac:dyDescent="0.25">
      <c r="A117" s="15" t="s">
        <v>273</v>
      </c>
      <c r="B117" s="16">
        <v>1999</v>
      </c>
      <c r="C117" s="18" t="s">
        <v>101</v>
      </c>
      <c r="D117" t="s">
        <v>276</v>
      </c>
      <c r="E117" t="s">
        <v>277</v>
      </c>
      <c r="F117" s="17">
        <v>4</v>
      </c>
      <c r="G117" s="17">
        <v>0.33</v>
      </c>
      <c r="H117">
        <v>1.32</v>
      </c>
      <c r="I117">
        <v>350</v>
      </c>
      <c r="J117">
        <v>540</v>
      </c>
      <c r="K117">
        <f t="shared" si="2"/>
        <v>602.09669076446187</v>
      </c>
      <c r="L117">
        <v>700</v>
      </c>
      <c r="M117">
        <v>540</v>
      </c>
      <c r="N117">
        <v>265.15151515151513</v>
      </c>
      <c r="O117">
        <v>52000</v>
      </c>
      <c r="P117">
        <v>52000</v>
      </c>
      <c r="Q117">
        <v>2350</v>
      </c>
      <c r="R117">
        <v>0.30199999999999999</v>
      </c>
      <c r="S117" t="s">
        <v>100</v>
      </c>
      <c r="T117">
        <v>164.702</v>
      </c>
      <c r="U117" s="2">
        <v>249799</v>
      </c>
      <c r="V117" s="18">
        <f t="shared" si="3"/>
        <v>0.65933810783870228</v>
      </c>
      <c r="W117" s="18" t="s">
        <v>101</v>
      </c>
      <c r="AC117">
        <v>602.09669076446187</v>
      </c>
      <c r="AD117">
        <v>0.65933810783870228</v>
      </c>
    </row>
    <row r="118" spans="1:30" x14ac:dyDescent="0.25">
      <c r="A118" s="15" t="s">
        <v>273</v>
      </c>
      <c r="B118" s="16">
        <v>1999</v>
      </c>
      <c r="C118" s="18" t="s">
        <v>101</v>
      </c>
      <c r="D118" t="s">
        <v>276</v>
      </c>
      <c r="E118" t="s">
        <v>160</v>
      </c>
      <c r="F118" s="17">
        <v>4</v>
      </c>
      <c r="G118" s="17">
        <v>0.33</v>
      </c>
      <c r="H118">
        <v>1.32</v>
      </c>
      <c r="I118">
        <v>350</v>
      </c>
      <c r="J118">
        <v>540</v>
      </c>
      <c r="K118">
        <f t="shared" si="2"/>
        <v>602.09669076446187</v>
      </c>
      <c r="L118">
        <v>700</v>
      </c>
      <c r="M118">
        <v>540</v>
      </c>
      <c r="N118">
        <v>265.15151515151513</v>
      </c>
      <c r="O118">
        <v>52000</v>
      </c>
      <c r="P118">
        <v>52000</v>
      </c>
      <c r="Q118">
        <v>2350</v>
      </c>
      <c r="R118">
        <v>0.30199999999999999</v>
      </c>
      <c r="S118" t="s">
        <v>100</v>
      </c>
      <c r="T118">
        <v>120.236</v>
      </c>
      <c r="U118" s="2">
        <v>120394</v>
      </c>
      <c r="V118" s="18">
        <f t="shared" si="3"/>
        <v>0.99868764224130768</v>
      </c>
      <c r="W118" s="18" t="s">
        <v>101</v>
      </c>
      <c r="AC118">
        <v>602.09669076446187</v>
      </c>
      <c r="AD118">
        <v>0.99868764224130768</v>
      </c>
    </row>
    <row r="119" spans="1:30" x14ac:dyDescent="0.25">
      <c r="A119" s="15" t="s">
        <v>273</v>
      </c>
      <c r="B119" s="16">
        <v>1999</v>
      </c>
      <c r="C119" s="18" t="s">
        <v>101</v>
      </c>
      <c r="D119" t="s">
        <v>276</v>
      </c>
      <c r="E119" t="s">
        <v>160</v>
      </c>
      <c r="F119" s="17">
        <v>4</v>
      </c>
      <c r="G119" s="17">
        <v>0.33</v>
      </c>
      <c r="H119">
        <v>1.32</v>
      </c>
      <c r="I119">
        <v>350</v>
      </c>
      <c r="J119">
        <v>540</v>
      </c>
      <c r="K119">
        <f t="shared" si="2"/>
        <v>602.09669076446187</v>
      </c>
      <c r="L119">
        <v>700</v>
      </c>
      <c r="M119">
        <v>540</v>
      </c>
      <c r="N119">
        <v>265.15151515151513</v>
      </c>
      <c r="O119">
        <v>52000</v>
      </c>
      <c r="P119">
        <v>52000</v>
      </c>
      <c r="Q119">
        <v>2350</v>
      </c>
      <c r="R119">
        <v>0.30199999999999999</v>
      </c>
      <c r="S119" t="s">
        <v>100</v>
      </c>
      <c r="T119">
        <v>116.45399999999999</v>
      </c>
      <c r="U119" s="2">
        <v>120394</v>
      </c>
      <c r="V119" s="18">
        <f t="shared" si="3"/>
        <v>0.96727411665033136</v>
      </c>
      <c r="W119" s="18" t="s">
        <v>101</v>
      </c>
      <c r="AC119">
        <v>602.09669076446187</v>
      </c>
      <c r="AD119">
        <v>0.96727411665033136</v>
      </c>
    </row>
    <row r="120" spans="1:30" x14ac:dyDescent="0.25">
      <c r="A120" s="15" t="s">
        <v>273</v>
      </c>
      <c r="B120" s="16">
        <v>1999</v>
      </c>
      <c r="C120" s="18" t="s">
        <v>101</v>
      </c>
      <c r="D120" t="s">
        <v>276</v>
      </c>
      <c r="E120" t="s">
        <v>160</v>
      </c>
      <c r="F120" s="17">
        <v>4</v>
      </c>
      <c r="G120" s="17">
        <v>0.33</v>
      </c>
      <c r="H120">
        <v>1.32</v>
      </c>
      <c r="I120">
        <v>350</v>
      </c>
      <c r="J120">
        <v>540</v>
      </c>
      <c r="K120">
        <f t="shared" si="2"/>
        <v>602.09669076446187</v>
      </c>
      <c r="L120">
        <v>700</v>
      </c>
      <c r="M120">
        <v>540</v>
      </c>
      <c r="N120">
        <v>265.15151515151513</v>
      </c>
      <c r="O120">
        <v>52000</v>
      </c>
      <c r="P120">
        <v>52000</v>
      </c>
      <c r="Q120">
        <v>2350</v>
      </c>
      <c r="R120">
        <v>0.30199999999999999</v>
      </c>
      <c r="S120" t="s">
        <v>100</v>
      </c>
      <c r="T120">
        <v>102.447</v>
      </c>
      <c r="U120" s="2">
        <v>120394</v>
      </c>
      <c r="V120" s="18">
        <f t="shared" si="3"/>
        <v>0.85093110952373041</v>
      </c>
      <c r="W120" s="18" t="s">
        <v>101</v>
      </c>
      <c r="AC120">
        <v>602.09669076446187</v>
      </c>
      <c r="AD120">
        <v>0.85093110952373041</v>
      </c>
    </row>
    <row r="121" spans="1:30" x14ac:dyDescent="0.25">
      <c r="A121" s="15" t="s">
        <v>273</v>
      </c>
      <c r="B121" s="16">
        <v>1999</v>
      </c>
      <c r="C121" s="18" t="s">
        <v>101</v>
      </c>
      <c r="D121" t="s">
        <v>276</v>
      </c>
      <c r="E121" t="s">
        <v>160</v>
      </c>
      <c r="F121" s="17">
        <v>4</v>
      </c>
      <c r="G121" s="17">
        <v>0.33</v>
      </c>
      <c r="H121">
        <v>1.32</v>
      </c>
      <c r="I121">
        <v>350</v>
      </c>
      <c r="J121">
        <v>540</v>
      </c>
      <c r="K121">
        <f t="shared" si="2"/>
        <v>602.09669076446187</v>
      </c>
      <c r="L121">
        <v>700</v>
      </c>
      <c r="M121">
        <v>540</v>
      </c>
      <c r="N121">
        <v>265.15151515151513</v>
      </c>
      <c r="O121">
        <v>52000</v>
      </c>
      <c r="P121">
        <v>52000</v>
      </c>
      <c r="Q121">
        <v>2350</v>
      </c>
      <c r="R121">
        <v>0.30199999999999999</v>
      </c>
      <c r="S121" t="s">
        <v>100</v>
      </c>
      <c r="T121">
        <v>112.63200000000001</v>
      </c>
      <c r="U121" s="2">
        <v>120394</v>
      </c>
      <c r="V121" s="18">
        <f t="shared" si="3"/>
        <v>0.93552834858880007</v>
      </c>
      <c r="W121" s="18" t="s">
        <v>101</v>
      </c>
      <c r="AC121">
        <v>602.09669076446187</v>
      </c>
      <c r="AD121">
        <v>0.93552834858880007</v>
      </c>
    </row>
    <row r="122" spans="1:30" x14ac:dyDescent="0.25">
      <c r="A122" s="15" t="s">
        <v>273</v>
      </c>
      <c r="B122" s="16">
        <v>1999</v>
      </c>
      <c r="C122" s="18" t="s">
        <v>101</v>
      </c>
      <c r="D122" t="s">
        <v>228</v>
      </c>
      <c r="E122" t="s">
        <v>278</v>
      </c>
      <c r="F122" s="17">
        <v>8</v>
      </c>
      <c r="G122" s="17">
        <v>0.15</v>
      </c>
      <c r="H122">
        <v>1.2</v>
      </c>
      <c r="I122">
        <v>350</v>
      </c>
      <c r="J122">
        <v>540</v>
      </c>
      <c r="K122">
        <f t="shared" si="2"/>
        <v>662.30635984090804</v>
      </c>
      <c r="L122">
        <v>700</v>
      </c>
      <c r="M122">
        <v>540</v>
      </c>
      <c r="N122">
        <v>291.66666666666669</v>
      </c>
      <c r="O122">
        <v>113000</v>
      </c>
      <c r="P122">
        <v>9000</v>
      </c>
      <c r="Q122">
        <v>3820</v>
      </c>
      <c r="R122">
        <v>0.73</v>
      </c>
      <c r="S122" t="s">
        <v>100</v>
      </c>
      <c r="T122">
        <v>96.269000000000005</v>
      </c>
      <c r="U122" s="2">
        <v>120245</v>
      </c>
      <c r="V122" s="18">
        <f t="shared" si="3"/>
        <v>0.80060709385005613</v>
      </c>
      <c r="W122" s="18" t="s">
        <v>101</v>
      </c>
      <c r="AC122">
        <v>662.30635984090804</v>
      </c>
      <c r="AD122">
        <v>0.80060709385005613</v>
      </c>
    </row>
    <row r="123" spans="1:30" x14ac:dyDescent="0.25">
      <c r="A123" s="15" t="s">
        <v>273</v>
      </c>
      <c r="B123" s="16">
        <v>1999</v>
      </c>
      <c r="C123" s="18" t="s">
        <v>101</v>
      </c>
      <c r="D123" t="s">
        <v>228</v>
      </c>
      <c r="E123" t="s">
        <v>278</v>
      </c>
      <c r="F123" s="17">
        <v>8</v>
      </c>
      <c r="G123" s="17">
        <v>0.15</v>
      </c>
      <c r="H123">
        <v>1.2</v>
      </c>
      <c r="I123">
        <v>350</v>
      </c>
      <c r="J123">
        <v>540</v>
      </c>
      <c r="K123">
        <f t="shared" si="2"/>
        <v>662.30635984090804</v>
      </c>
      <c r="L123">
        <v>700</v>
      </c>
      <c r="M123">
        <v>540</v>
      </c>
      <c r="N123">
        <v>291.66666666666669</v>
      </c>
      <c r="O123">
        <v>113000</v>
      </c>
      <c r="P123">
        <v>9000</v>
      </c>
      <c r="Q123">
        <v>3820</v>
      </c>
      <c r="R123">
        <v>0.73</v>
      </c>
      <c r="S123" t="s">
        <v>100</v>
      </c>
      <c r="T123">
        <v>92.858999999999995</v>
      </c>
      <c r="U123" s="2">
        <v>120245</v>
      </c>
      <c r="V123" s="18">
        <f t="shared" si="3"/>
        <v>0.7722483263337353</v>
      </c>
      <c r="W123" s="18" t="s">
        <v>101</v>
      </c>
      <c r="AC123">
        <v>662.30635984090804</v>
      </c>
      <c r="AD123">
        <v>0.7722483263337353</v>
      </c>
    </row>
    <row r="124" spans="1:30" x14ac:dyDescent="0.25">
      <c r="A124" s="15" t="s">
        <v>273</v>
      </c>
      <c r="B124" s="16">
        <v>1999</v>
      </c>
      <c r="C124" s="18" t="s">
        <v>101</v>
      </c>
      <c r="D124" t="s">
        <v>228</v>
      </c>
      <c r="E124" t="s">
        <v>279</v>
      </c>
      <c r="F124" s="17">
        <v>8</v>
      </c>
      <c r="G124" s="17">
        <v>0.15</v>
      </c>
      <c r="H124">
        <v>1.2</v>
      </c>
      <c r="I124">
        <v>350</v>
      </c>
      <c r="J124">
        <v>540</v>
      </c>
      <c r="K124">
        <f t="shared" si="2"/>
        <v>662.30635984090804</v>
      </c>
      <c r="L124">
        <v>700</v>
      </c>
      <c r="M124">
        <v>540</v>
      </c>
      <c r="N124">
        <v>291.66666666666669</v>
      </c>
      <c r="O124">
        <v>113000</v>
      </c>
      <c r="P124">
        <v>9000</v>
      </c>
      <c r="Q124">
        <v>3820</v>
      </c>
      <c r="R124">
        <v>0.73</v>
      </c>
      <c r="S124" t="s">
        <v>100</v>
      </c>
      <c r="T124">
        <v>92.049000000000007</v>
      </c>
      <c r="U124" s="2">
        <v>122777</v>
      </c>
      <c r="V124" s="18">
        <f t="shared" si="3"/>
        <v>0.74972511138079612</v>
      </c>
      <c r="W124" s="18" t="s">
        <v>101</v>
      </c>
      <c r="AC124">
        <v>662.30635984090804</v>
      </c>
      <c r="AD124">
        <v>0.74972511138079612</v>
      </c>
    </row>
    <row r="125" spans="1:30" x14ac:dyDescent="0.25">
      <c r="A125" s="15" t="s">
        <v>273</v>
      </c>
      <c r="B125" s="16">
        <v>1999</v>
      </c>
      <c r="C125" s="18" t="s">
        <v>101</v>
      </c>
      <c r="D125" t="s">
        <v>228</v>
      </c>
      <c r="E125" t="s">
        <v>279</v>
      </c>
      <c r="F125" s="17">
        <v>8</v>
      </c>
      <c r="G125" s="17">
        <v>0.15</v>
      </c>
      <c r="H125">
        <v>1.2</v>
      </c>
      <c r="I125">
        <v>350</v>
      </c>
      <c r="J125">
        <v>540</v>
      </c>
      <c r="K125">
        <f t="shared" si="2"/>
        <v>662.30635984090804</v>
      </c>
      <c r="L125">
        <v>700</v>
      </c>
      <c r="M125">
        <v>540</v>
      </c>
      <c r="N125">
        <v>291.66666666666669</v>
      </c>
      <c r="O125">
        <v>113000</v>
      </c>
      <c r="P125">
        <v>9000</v>
      </c>
      <c r="Q125">
        <v>3820</v>
      </c>
      <c r="R125">
        <v>0.73</v>
      </c>
      <c r="S125" t="s">
        <v>100</v>
      </c>
      <c r="T125">
        <v>99.540999999999997</v>
      </c>
      <c r="U125" s="2">
        <v>122777</v>
      </c>
      <c r="V125" s="18">
        <f t="shared" si="3"/>
        <v>0.81074631242007866</v>
      </c>
      <c r="W125" s="18" t="s">
        <v>101</v>
      </c>
      <c r="AC125">
        <v>662.30635984090804</v>
      </c>
      <c r="AD125">
        <v>0.81074631242007866</v>
      </c>
    </row>
    <row r="126" spans="1:30" x14ac:dyDescent="0.25">
      <c r="A126" s="15" t="s">
        <v>280</v>
      </c>
      <c r="B126" s="16">
        <v>2001</v>
      </c>
      <c r="C126" t="s">
        <v>246</v>
      </c>
      <c r="D126" t="s">
        <v>228</v>
      </c>
      <c r="E126" t="s">
        <v>247</v>
      </c>
      <c r="F126" s="17">
        <v>10</v>
      </c>
      <c r="G126" s="17">
        <v>0.125</v>
      </c>
      <c r="H126">
        <v>1.25</v>
      </c>
      <c r="I126">
        <v>250</v>
      </c>
      <c r="J126">
        <v>510</v>
      </c>
      <c r="K126">
        <f t="shared" si="2"/>
        <v>793.98267612335223</v>
      </c>
      <c r="L126">
        <v>530</v>
      </c>
      <c r="M126">
        <v>510</v>
      </c>
      <c r="N126">
        <v>200</v>
      </c>
      <c r="O126">
        <v>123550</v>
      </c>
      <c r="P126">
        <v>8707.9</v>
      </c>
      <c r="Q126">
        <v>5695</v>
      </c>
      <c r="R126">
        <v>0.31946000000000002</v>
      </c>
      <c r="S126" t="s">
        <v>100</v>
      </c>
      <c r="T126">
        <v>212.6</v>
      </c>
      <c r="U126" s="2">
        <v>225583</v>
      </c>
      <c r="V126" s="18">
        <f t="shared" si="3"/>
        <v>0.94244690424367084</v>
      </c>
      <c r="W126" t="s">
        <v>108</v>
      </c>
      <c r="AC126">
        <v>793.98267612335223</v>
      </c>
      <c r="AD126">
        <v>0.94244690424367084</v>
      </c>
    </row>
    <row r="127" spans="1:30" x14ac:dyDescent="0.25">
      <c r="A127" s="15" t="s">
        <v>280</v>
      </c>
      <c r="B127" s="16">
        <v>2001</v>
      </c>
      <c r="C127" t="s">
        <v>248</v>
      </c>
      <c r="D127" t="s">
        <v>228</v>
      </c>
      <c r="E127" t="s">
        <v>241</v>
      </c>
      <c r="F127" s="17">
        <v>10</v>
      </c>
      <c r="G127" s="17">
        <v>0.125</v>
      </c>
      <c r="H127">
        <v>1.25</v>
      </c>
      <c r="I127">
        <v>250</v>
      </c>
      <c r="J127">
        <v>470</v>
      </c>
      <c r="K127">
        <f t="shared" si="2"/>
        <v>674.32054269761056</v>
      </c>
      <c r="L127">
        <v>490</v>
      </c>
      <c r="M127">
        <v>470</v>
      </c>
      <c r="N127">
        <v>200</v>
      </c>
      <c r="O127">
        <v>123550</v>
      </c>
      <c r="P127">
        <v>8707.9</v>
      </c>
      <c r="Q127">
        <v>5695</v>
      </c>
      <c r="R127">
        <v>0.31946000000000002</v>
      </c>
      <c r="S127" t="s">
        <v>100</v>
      </c>
      <c r="T127">
        <v>221.7</v>
      </c>
      <c r="U127" s="2">
        <v>284606</v>
      </c>
      <c r="V127" s="18">
        <f t="shared" si="3"/>
        <v>0.77897163095648014</v>
      </c>
      <c r="W127" t="s">
        <v>108</v>
      </c>
      <c r="AC127">
        <v>674.32054269761056</v>
      </c>
      <c r="AD127">
        <v>0.77897163095648014</v>
      </c>
    </row>
    <row r="128" spans="1:30" x14ac:dyDescent="0.25">
      <c r="A128" s="15" t="s">
        <v>280</v>
      </c>
      <c r="B128" s="16">
        <v>2001</v>
      </c>
      <c r="C128" t="s">
        <v>281</v>
      </c>
      <c r="D128" t="s">
        <v>228</v>
      </c>
      <c r="E128" t="s">
        <v>282</v>
      </c>
      <c r="F128" s="17">
        <v>10</v>
      </c>
      <c r="G128" s="17">
        <v>0.125</v>
      </c>
      <c r="H128">
        <v>1.25</v>
      </c>
      <c r="I128">
        <v>250</v>
      </c>
      <c r="J128">
        <v>510</v>
      </c>
      <c r="K128">
        <f t="shared" si="2"/>
        <v>793.98267612335223</v>
      </c>
      <c r="L128">
        <v>530</v>
      </c>
      <c r="M128">
        <v>510</v>
      </c>
      <c r="N128">
        <v>200</v>
      </c>
      <c r="O128">
        <v>123550</v>
      </c>
      <c r="P128">
        <v>8707.9</v>
      </c>
      <c r="Q128">
        <v>5695</v>
      </c>
      <c r="R128">
        <v>0.31946000000000002</v>
      </c>
      <c r="S128" t="s">
        <v>100</v>
      </c>
      <c r="T128">
        <v>206.6</v>
      </c>
      <c r="U128" s="2">
        <v>265559</v>
      </c>
      <c r="V128" s="18">
        <f t="shared" si="3"/>
        <v>0.77798154082520266</v>
      </c>
      <c r="W128" t="s">
        <v>108</v>
      </c>
      <c r="AC128">
        <v>793.98267612335223</v>
      </c>
      <c r="AD128">
        <v>0.77798154082520266</v>
      </c>
    </row>
    <row r="129" spans="1:30" x14ac:dyDescent="0.25">
      <c r="A129" s="15" t="s">
        <v>280</v>
      </c>
      <c r="B129" s="16">
        <v>2001</v>
      </c>
      <c r="C129" t="s">
        <v>283</v>
      </c>
      <c r="D129" t="s">
        <v>228</v>
      </c>
      <c r="E129" t="s">
        <v>282</v>
      </c>
      <c r="F129" s="17">
        <v>10</v>
      </c>
      <c r="G129" s="17">
        <v>0.125</v>
      </c>
      <c r="H129">
        <v>1.25</v>
      </c>
      <c r="I129">
        <v>250</v>
      </c>
      <c r="J129">
        <v>510</v>
      </c>
      <c r="K129">
        <f t="shared" si="2"/>
        <v>793.98267612335223</v>
      </c>
      <c r="L129">
        <v>530</v>
      </c>
      <c r="M129">
        <v>510</v>
      </c>
      <c r="N129">
        <v>200</v>
      </c>
      <c r="O129">
        <v>123550</v>
      </c>
      <c r="P129">
        <v>8707.9</v>
      </c>
      <c r="Q129">
        <v>5695</v>
      </c>
      <c r="R129">
        <v>0.31946000000000002</v>
      </c>
      <c r="S129" t="s">
        <v>100</v>
      </c>
      <c r="T129">
        <v>228.2</v>
      </c>
      <c r="U129" s="2">
        <v>265559</v>
      </c>
      <c r="V129" s="18">
        <f t="shared" si="3"/>
        <v>0.85931939794923162</v>
      </c>
      <c r="W129" t="s">
        <v>108</v>
      </c>
      <c r="AC129">
        <v>793.98267612335223</v>
      </c>
      <c r="AD129">
        <v>0.85931939794923162</v>
      </c>
    </row>
    <row r="130" spans="1:30" x14ac:dyDescent="0.25">
      <c r="A130" s="15" t="s">
        <v>280</v>
      </c>
      <c r="B130" s="16">
        <v>2001</v>
      </c>
      <c r="C130" t="s">
        <v>284</v>
      </c>
      <c r="D130" t="s">
        <v>228</v>
      </c>
      <c r="E130" t="s">
        <v>245</v>
      </c>
      <c r="F130" s="17">
        <v>10</v>
      </c>
      <c r="G130" s="17">
        <v>0.125</v>
      </c>
      <c r="H130">
        <v>1.25</v>
      </c>
      <c r="I130">
        <v>250</v>
      </c>
      <c r="J130">
        <v>510</v>
      </c>
      <c r="K130">
        <f t="shared" ref="K130:K193" si="4">J130^2*SQRT(1-0.3^2)/(I130*H130)</f>
        <v>793.98267612335223</v>
      </c>
      <c r="L130">
        <v>530</v>
      </c>
      <c r="M130">
        <v>510</v>
      </c>
      <c r="N130">
        <v>200</v>
      </c>
      <c r="O130">
        <v>123550</v>
      </c>
      <c r="P130">
        <v>8707.9</v>
      </c>
      <c r="Q130">
        <v>5695</v>
      </c>
      <c r="R130">
        <v>0.31946000000000002</v>
      </c>
      <c r="S130" t="s">
        <v>100</v>
      </c>
      <c r="T130">
        <v>249.7</v>
      </c>
      <c r="U130" s="2">
        <v>281232</v>
      </c>
      <c r="V130" s="18">
        <f t="shared" ref="V130:V193" si="5">T130*1000/U130</f>
        <v>0.88787904648119698</v>
      </c>
      <c r="W130" t="s">
        <v>108</v>
      </c>
      <c r="AC130">
        <v>793.98267612335223</v>
      </c>
      <c r="AD130">
        <v>0.88787904648119698</v>
      </c>
    </row>
    <row r="131" spans="1:30" x14ac:dyDescent="0.25">
      <c r="A131" s="15" t="s">
        <v>280</v>
      </c>
      <c r="B131" s="16">
        <v>2001</v>
      </c>
      <c r="C131" t="s">
        <v>285</v>
      </c>
      <c r="D131" t="s">
        <v>228</v>
      </c>
      <c r="E131" t="s">
        <v>245</v>
      </c>
      <c r="F131" s="17">
        <v>10</v>
      </c>
      <c r="G131" s="17">
        <v>0.125</v>
      </c>
      <c r="H131">
        <v>1.25</v>
      </c>
      <c r="I131">
        <v>250</v>
      </c>
      <c r="J131">
        <v>510</v>
      </c>
      <c r="K131">
        <f t="shared" si="4"/>
        <v>793.98267612335223</v>
      </c>
      <c r="L131">
        <v>530</v>
      </c>
      <c r="M131">
        <v>510</v>
      </c>
      <c r="N131">
        <v>200</v>
      </c>
      <c r="O131">
        <v>123550</v>
      </c>
      <c r="P131">
        <v>8707.9</v>
      </c>
      <c r="Q131">
        <v>5695</v>
      </c>
      <c r="R131">
        <v>0.31946000000000002</v>
      </c>
      <c r="S131" t="s">
        <v>100</v>
      </c>
      <c r="T131">
        <v>210.8</v>
      </c>
      <c r="U131" s="2">
        <v>281232</v>
      </c>
      <c r="V131" s="18">
        <f t="shared" si="5"/>
        <v>0.74955908289241624</v>
      </c>
      <c r="W131" t="s">
        <v>108</v>
      </c>
      <c r="AC131">
        <v>793.98267612335223</v>
      </c>
      <c r="AD131">
        <v>0.74955908289241624</v>
      </c>
    </row>
    <row r="132" spans="1:30" x14ac:dyDescent="0.25">
      <c r="A132" s="15" t="s">
        <v>280</v>
      </c>
      <c r="B132" s="16">
        <v>2001</v>
      </c>
      <c r="C132" t="s">
        <v>286</v>
      </c>
      <c r="D132" t="s">
        <v>228</v>
      </c>
      <c r="E132" t="s">
        <v>250</v>
      </c>
      <c r="F132" s="17">
        <v>10</v>
      </c>
      <c r="G132" s="17">
        <v>0.125</v>
      </c>
      <c r="H132">
        <v>1.25</v>
      </c>
      <c r="I132">
        <v>250</v>
      </c>
      <c r="J132">
        <v>510</v>
      </c>
      <c r="K132">
        <f t="shared" si="4"/>
        <v>793.98267612335223</v>
      </c>
      <c r="L132">
        <v>530</v>
      </c>
      <c r="M132">
        <v>510</v>
      </c>
      <c r="N132">
        <v>200</v>
      </c>
      <c r="O132">
        <v>123550</v>
      </c>
      <c r="P132">
        <v>8707.9</v>
      </c>
      <c r="Q132">
        <v>5695</v>
      </c>
      <c r="R132">
        <v>0.31946000000000002</v>
      </c>
      <c r="S132" t="s">
        <v>100</v>
      </c>
      <c r="T132">
        <v>92.4</v>
      </c>
      <c r="U132" s="2">
        <v>99224</v>
      </c>
      <c r="V132" s="18">
        <f t="shared" si="5"/>
        <v>0.93122631621381924</v>
      </c>
      <c r="W132" t="s">
        <v>108</v>
      </c>
      <c r="AC132">
        <v>793.98267612335223</v>
      </c>
      <c r="AD132">
        <v>0.93122631621381924</v>
      </c>
    </row>
    <row r="133" spans="1:30" x14ac:dyDescent="0.25">
      <c r="A133" s="15" t="s">
        <v>280</v>
      </c>
      <c r="B133" s="16">
        <v>2001</v>
      </c>
      <c r="C133" t="s">
        <v>287</v>
      </c>
      <c r="D133" t="s">
        <v>228</v>
      </c>
      <c r="E133" t="s">
        <v>288</v>
      </c>
      <c r="F133" s="17">
        <v>10</v>
      </c>
      <c r="G133" s="17">
        <v>0.125</v>
      </c>
      <c r="H133">
        <v>1.25</v>
      </c>
      <c r="I133">
        <v>250</v>
      </c>
      <c r="J133">
        <v>510</v>
      </c>
      <c r="K133">
        <f t="shared" si="4"/>
        <v>793.98267612335223</v>
      </c>
      <c r="L133">
        <v>530</v>
      </c>
      <c r="M133">
        <v>510</v>
      </c>
      <c r="N133">
        <v>200</v>
      </c>
      <c r="O133">
        <v>123550</v>
      </c>
      <c r="P133">
        <v>8707.9</v>
      </c>
      <c r="Q133">
        <v>5695</v>
      </c>
      <c r="R133">
        <v>0.31946000000000002</v>
      </c>
      <c r="S133" t="s">
        <v>100</v>
      </c>
      <c r="T133">
        <v>172.8</v>
      </c>
      <c r="U133" s="2">
        <v>202342</v>
      </c>
      <c r="V133" s="18">
        <f t="shared" si="5"/>
        <v>0.85399966393531745</v>
      </c>
      <c r="W133" t="s">
        <v>108</v>
      </c>
      <c r="AC133">
        <v>793.98267612335223</v>
      </c>
      <c r="AD133">
        <v>0.85399966393531745</v>
      </c>
    </row>
    <row r="134" spans="1:30" x14ac:dyDescent="0.25">
      <c r="A134" s="15" t="s">
        <v>273</v>
      </c>
      <c r="B134" s="16">
        <v>2003</v>
      </c>
      <c r="C134" t="s">
        <v>88</v>
      </c>
      <c r="D134" t="s">
        <v>276</v>
      </c>
      <c r="E134" t="s">
        <v>289</v>
      </c>
      <c r="F134" s="17">
        <v>4</v>
      </c>
      <c r="G134" s="17">
        <v>0.33</v>
      </c>
      <c r="H134">
        <v>1.32</v>
      </c>
      <c r="I134">
        <v>350</v>
      </c>
      <c r="J134">
        <v>540</v>
      </c>
      <c r="K134">
        <f t="shared" si="4"/>
        <v>602.09669076446187</v>
      </c>
      <c r="L134">
        <v>700</v>
      </c>
      <c r="M134">
        <v>540</v>
      </c>
      <c r="N134">
        <v>265.15151515151513</v>
      </c>
      <c r="O134">
        <v>52000</v>
      </c>
      <c r="P134">
        <v>52000</v>
      </c>
      <c r="Q134">
        <v>2350</v>
      </c>
      <c r="R134">
        <v>0.30199999999999999</v>
      </c>
      <c r="S134" t="s">
        <v>100</v>
      </c>
      <c r="T134">
        <v>140.19999999999999</v>
      </c>
      <c r="U134" s="2">
        <v>249799</v>
      </c>
      <c r="V134" s="18">
        <f t="shared" si="5"/>
        <v>0.56125124600178544</v>
      </c>
      <c r="W134" t="s">
        <v>103</v>
      </c>
      <c r="AC134">
        <v>602.09669076446187</v>
      </c>
      <c r="AD134">
        <v>0.56125124600178544</v>
      </c>
    </row>
    <row r="135" spans="1:30" x14ac:dyDescent="0.25">
      <c r="A135" s="15" t="s">
        <v>273</v>
      </c>
      <c r="B135" s="16">
        <v>2003</v>
      </c>
      <c r="C135" t="s">
        <v>89</v>
      </c>
      <c r="D135" t="s">
        <v>276</v>
      </c>
      <c r="E135" t="s">
        <v>160</v>
      </c>
      <c r="F135" s="17">
        <v>4</v>
      </c>
      <c r="G135" s="17">
        <v>0.33</v>
      </c>
      <c r="H135">
        <v>1.32</v>
      </c>
      <c r="I135">
        <v>350</v>
      </c>
      <c r="J135">
        <v>540</v>
      </c>
      <c r="K135">
        <f t="shared" si="4"/>
        <v>602.09669076446187</v>
      </c>
      <c r="L135">
        <v>700</v>
      </c>
      <c r="M135">
        <v>540</v>
      </c>
      <c r="N135">
        <v>265.15151515151513</v>
      </c>
      <c r="O135">
        <v>52000</v>
      </c>
      <c r="P135">
        <v>52000</v>
      </c>
      <c r="Q135">
        <v>2350</v>
      </c>
      <c r="R135">
        <v>0.30199999999999999</v>
      </c>
      <c r="S135" t="s">
        <v>100</v>
      </c>
      <c r="T135">
        <v>97.95</v>
      </c>
      <c r="U135" s="2">
        <v>120394</v>
      </c>
      <c r="V135" s="18">
        <f t="shared" si="5"/>
        <v>0.81357874977158329</v>
      </c>
      <c r="W135" t="s">
        <v>103</v>
      </c>
      <c r="AC135">
        <v>602.09669076446187</v>
      </c>
      <c r="AD135">
        <v>0.81357874977158329</v>
      </c>
    </row>
    <row r="136" spans="1:30" x14ac:dyDescent="0.25">
      <c r="A136" s="15" t="s">
        <v>273</v>
      </c>
      <c r="B136" s="16">
        <v>2003</v>
      </c>
      <c r="C136" t="s">
        <v>90</v>
      </c>
      <c r="D136" t="s">
        <v>228</v>
      </c>
      <c r="E136" t="s">
        <v>278</v>
      </c>
      <c r="F136" s="17">
        <v>8</v>
      </c>
      <c r="G136" s="17">
        <v>0.15</v>
      </c>
      <c r="H136">
        <v>1.2</v>
      </c>
      <c r="I136">
        <v>350</v>
      </c>
      <c r="J136">
        <v>540</v>
      </c>
      <c r="K136">
        <f t="shared" si="4"/>
        <v>662.30635984090804</v>
      </c>
      <c r="L136">
        <v>700</v>
      </c>
      <c r="M136">
        <v>540</v>
      </c>
      <c r="N136">
        <v>291.66666666666669</v>
      </c>
      <c r="O136">
        <v>113000</v>
      </c>
      <c r="P136">
        <v>9000</v>
      </c>
      <c r="Q136">
        <v>3820</v>
      </c>
      <c r="R136">
        <v>0.73</v>
      </c>
      <c r="S136" t="s">
        <v>100</v>
      </c>
      <c r="T136">
        <v>74.930000000000007</v>
      </c>
      <c r="U136" s="2">
        <v>120245</v>
      </c>
      <c r="V136" s="18">
        <f t="shared" si="5"/>
        <v>0.62314441348912641</v>
      </c>
      <c r="W136" t="s">
        <v>103</v>
      </c>
      <c r="AC136">
        <v>662.30635984090804</v>
      </c>
      <c r="AD136">
        <v>0.62314441348912641</v>
      </c>
    </row>
    <row r="137" spans="1:30" x14ac:dyDescent="0.25">
      <c r="A137" s="15" t="s">
        <v>273</v>
      </c>
      <c r="B137" s="16">
        <v>2003</v>
      </c>
      <c r="C137" t="s">
        <v>91</v>
      </c>
      <c r="D137" t="s">
        <v>228</v>
      </c>
      <c r="E137" t="s">
        <v>279</v>
      </c>
      <c r="F137" s="17">
        <v>8</v>
      </c>
      <c r="G137" s="17">
        <v>0.15</v>
      </c>
      <c r="H137">
        <v>1.2</v>
      </c>
      <c r="I137">
        <v>350</v>
      </c>
      <c r="J137">
        <v>540</v>
      </c>
      <c r="K137">
        <f t="shared" si="4"/>
        <v>662.30635984090804</v>
      </c>
      <c r="L137">
        <v>700</v>
      </c>
      <c r="M137">
        <v>540</v>
      </c>
      <c r="N137">
        <v>291.66666666666669</v>
      </c>
      <c r="O137">
        <v>113000</v>
      </c>
      <c r="P137">
        <v>9000</v>
      </c>
      <c r="Q137">
        <v>3820</v>
      </c>
      <c r="R137">
        <v>0.73</v>
      </c>
      <c r="S137" t="s">
        <v>100</v>
      </c>
      <c r="T137">
        <v>83.66</v>
      </c>
      <c r="U137" s="2">
        <v>122777</v>
      </c>
      <c r="V137" s="18">
        <f t="shared" si="5"/>
        <v>0.68139798170667143</v>
      </c>
      <c r="W137" t="s">
        <v>103</v>
      </c>
      <c r="AC137">
        <v>662.30635984090804</v>
      </c>
      <c r="AD137">
        <v>0.68139798170667143</v>
      </c>
    </row>
    <row r="138" spans="1:30" x14ac:dyDescent="0.25">
      <c r="A138" s="15" t="s">
        <v>290</v>
      </c>
      <c r="B138" s="16">
        <v>2006</v>
      </c>
      <c r="C138" t="s">
        <v>291</v>
      </c>
      <c r="D138" t="s">
        <v>292</v>
      </c>
      <c r="E138" t="s">
        <v>293</v>
      </c>
      <c r="F138" s="17">
        <v>8</v>
      </c>
      <c r="G138" s="17">
        <v>0.127</v>
      </c>
      <c r="H138">
        <v>1.016</v>
      </c>
      <c r="I138">
        <v>200</v>
      </c>
      <c r="J138">
        <v>356</v>
      </c>
      <c r="K138">
        <f t="shared" si="4"/>
        <v>594.97263105697846</v>
      </c>
      <c r="L138">
        <v>406</v>
      </c>
      <c r="M138">
        <v>355.6</v>
      </c>
      <c r="N138">
        <v>196.85039370078741</v>
      </c>
      <c r="O138">
        <v>127500</v>
      </c>
      <c r="P138">
        <v>11300</v>
      </c>
      <c r="Q138">
        <v>5990</v>
      </c>
      <c r="R138">
        <v>0.3</v>
      </c>
      <c r="S138" s="18" t="s">
        <v>102</v>
      </c>
      <c r="T138">
        <v>123.6</v>
      </c>
      <c r="U138" s="2">
        <v>133273</v>
      </c>
      <c r="V138" s="18">
        <f t="shared" si="5"/>
        <v>0.92741965739497123</v>
      </c>
      <c r="W138" t="s">
        <v>103</v>
      </c>
      <c r="AC138">
        <v>594.97263105697846</v>
      </c>
      <c r="AD138">
        <v>0.92741965739497123</v>
      </c>
    </row>
    <row r="139" spans="1:30" x14ac:dyDescent="0.25">
      <c r="A139" s="15" t="s">
        <v>290</v>
      </c>
      <c r="B139" s="16">
        <v>2006</v>
      </c>
      <c r="C139" t="s">
        <v>294</v>
      </c>
      <c r="D139" t="s">
        <v>292</v>
      </c>
      <c r="E139" t="s">
        <v>295</v>
      </c>
      <c r="F139" s="17">
        <v>8</v>
      </c>
      <c r="G139" s="17">
        <v>0.127</v>
      </c>
      <c r="H139">
        <v>1.016</v>
      </c>
      <c r="I139">
        <v>200</v>
      </c>
      <c r="J139">
        <v>356</v>
      </c>
      <c r="K139">
        <f t="shared" si="4"/>
        <v>594.97263105697846</v>
      </c>
      <c r="L139">
        <v>406</v>
      </c>
      <c r="M139">
        <v>355.6</v>
      </c>
      <c r="N139">
        <v>196.85039370078741</v>
      </c>
      <c r="O139">
        <v>127500</v>
      </c>
      <c r="P139">
        <v>11300</v>
      </c>
      <c r="Q139">
        <v>5990</v>
      </c>
      <c r="R139">
        <v>0.3</v>
      </c>
      <c r="S139" s="18" t="s">
        <v>102</v>
      </c>
      <c r="T139">
        <v>142</v>
      </c>
      <c r="U139" s="2">
        <v>169837</v>
      </c>
      <c r="V139" s="18">
        <f t="shared" si="5"/>
        <v>0.83609578595947875</v>
      </c>
      <c r="W139" t="s">
        <v>103</v>
      </c>
      <c r="AC139">
        <v>594.97263105697846</v>
      </c>
      <c r="AD139">
        <v>0.83609578595947875</v>
      </c>
    </row>
    <row r="140" spans="1:30" x14ac:dyDescent="0.25">
      <c r="A140" s="15" t="s">
        <v>290</v>
      </c>
      <c r="B140" s="16">
        <v>2006</v>
      </c>
      <c r="C140" t="s">
        <v>296</v>
      </c>
      <c r="D140" t="s">
        <v>292</v>
      </c>
      <c r="E140" t="s">
        <v>297</v>
      </c>
      <c r="F140" s="17">
        <v>8</v>
      </c>
      <c r="G140" s="17">
        <v>0.127</v>
      </c>
      <c r="H140">
        <v>1.016</v>
      </c>
      <c r="I140">
        <v>200</v>
      </c>
      <c r="J140">
        <v>356</v>
      </c>
      <c r="K140">
        <f t="shared" si="4"/>
        <v>594.97263105697846</v>
      </c>
      <c r="L140">
        <v>406</v>
      </c>
      <c r="M140">
        <v>355.6</v>
      </c>
      <c r="N140">
        <v>196.85039370078741</v>
      </c>
      <c r="O140">
        <v>127500</v>
      </c>
      <c r="P140">
        <v>11300</v>
      </c>
      <c r="Q140">
        <v>5990</v>
      </c>
      <c r="R140">
        <v>0.3</v>
      </c>
      <c r="S140" s="18" t="s">
        <v>102</v>
      </c>
      <c r="T140">
        <v>151.6</v>
      </c>
      <c r="U140" s="2">
        <v>188917</v>
      </c>
      <c r="V140" s="18">
        <f t="shared" si="5"/>
        <v>0.80246880905371143</v>
      </c>
      <c r="W140" t="s">
        <v>103</v>
      </c>
      <c r="AC140">
        <v>594.97263105697846</v>
      </c>
      <c r="AD140">
        <v>0.80246880905371143</v>
      </c>
    </row>
    <row r="141" spans="1:30" x14ac:dyDescent="0.25">
      <c r="A141" s="15" t="s">
        <v>298</v>
      </c>
      <c r="B141" s="16">
        <v>2008</v>
      </c>
      <c r="C141" t="s">
        <v>299</v>
      </c>
      <c r="D141" t="s">
        <v>228</v>
      </c>
      <c r="E141" t="s">
        <v>300</v>
      </c>
      <c r="F141" s="17">
        <v>4</v>
      </c>
      <c r="G141" s="17">
        <v>0.125</v>
      </c>
      <c r="H141">
        <v>0.5</v>
      </c>
      <c r="I141">
        <v>250</v>
      </c>
      <c r="J141">
        <v>510</v>
      </c>
      <c r="K141">
        <f t="shared" si="4"/>
        <v>1984.9566903083805</v>
      </c>
      <c r="L141">
        <v>530</v>
      </c>
      <c r="M141">
        <v>510</v>
      </c>
      <c r="N141">
        <v>500</v>
      </c>
      <c r="O141">
        <v>125774</v>
      </c>
      <c r="P141">
        <v>10030</v>
      </c>
      <c r="Q141">
        <v>5555</v>
      </c>
      <c r="R141">
        <v>0.27100000000000002</v>
      </c>
      <c r="S141" t="s">
        <v>100</v>
      </c>
      <c r="T141">
        <v>21.8</v>
      </c>
      <c r="U141" s="2">
        <v>34091</v>
      </c>
      <c r="V141" s="18">
        <f t="shared" si="5"/>
        <v>0.63946496142676956</v>
      </c>
      <c r="W141" t="s">
        <v>103</v>
      </c>
      <c r="AC141">
        <v>1984.9566903083805</v>
      </c>
      <c r="AD141">
        <v>0.63946496142676956</v>
      </c>
    </row>
    <row r="142" spans="1:30" x14ac:dyDescent="0.25">
      <c r="A142" s="15" t="s">
        <v>298</v>
      </c>
      <c r="B142" s="16">
        <v>2008</v>
      </c>
      <c r="C142" t="s">
        <v>301</v>
      </c>
      <c r="D142" t="s">
        <v>228</v>
      </c>
      <c r="E142" t="s">
        <v>300</v>
      </c>
      <c r="F142" s="17">
        <v>4</v>
      </c>
      <c r="G142" s="17">
        <v>0.125</v>
      </c>
      <c r="H142">
        <v>0.5</v>
      </c>
      <c r="I142">
        <v>250</v>
      </c>
      <c r="J142">
        <v>510</v>
      </c>
      <c r="K142">
        <f t="shared" si="4"/>
        <v>1984.9566903083805</v>
      </c>
      <c r="L142">
        <v>530</v>
      </c>
      <c r="M142">
        <v>510</v>
      </c>
      <c r="N142">
        <v>500</v>
      </c>
      <c r="O142">
        <v>125774</v>
      </c>
      <c r="P142">
        <v>10030</v>
      </c>
      <c r="Q142">
        <v>5555</v>
      </c>
      <c r="R142">
        <v>0.27100000000000002</v>
      </c>
      <c r="S142" t="s">
        <v>100</v>
      </c>
      <c r="T142">
        <v>21.9</v>
      </c>
      <c r="U142" s="2">
        <v>34091</v>
      </c>
      <c r="V142" s="18">
        <f t="shared" si="5"/>
        <v>0.64239828693790146</v>
      </c>
      <c r="W142" t="s">
        <v>103</v>
      </c>
      <c r="AC142">
        <v>1984.9566903083805</v>
      </c>
      <c r="AD142">
        <v>0.64239828693790146</v>
      </c>
    </row>
    <row r="143" spans="1:30" x14ac:dyDescent="0.25">
      <c r="A143" s="15" t="s">
        <v>298</v>
      </c>
      <c r="B143" s="16">
        <v>2008</v>
      </c>
      <c r="C143" t="s">
        <v>302</v>
      </c>
      <c r="D143" t="s">
        <v>228</v>
      </c>
      <c r="E143" t="s">
        <v>303</v>
      </c>
      <c r="F143" s="17">
        <v>4</v>
      </c>
      <c r="G143" s="17">
        <v>0.125</v>
      </c>
      <c r="H143">
        <v>0.5</v>
      </c>
      <c r="I143">
        <v>250</v>
      </c>
      <c r="J143">
        <v>510</v>
      </c>
      <c r="K143">
        <f t="shared" si="4"/>
        <v>1984.9566903083805</v>
      </c>
      <c r="L143">
        <v>530</v>
      </c>
      <c r="M143">
        <v>510</v>
      </c>
      <c r="N143">
        <v>500</v>
      </c>
      <c r="O143">
        <v>125774</v>
      </c>
      <c r="P143">
        <v>10030</v>
      </c>
      <c r="Q143">
        <v>5555</v>
      </c>
      <c r="R143">
        <v>0.27100000000000002</v>
      </c>
      <c r="S143" t="s">
        <v>100</v>
      </c>
      <c r="T143">
        <v>15.7</v>
      </c>
      <c r="U143" s="2">
        <v>17694</v>
      </c>
      <c r="V143" s="18">
        <f t="shared" si="5"/>
        <v>0.88730643155872047</v>
      </c>
      <c r="W143" t="s">
        <v>103</v>
      </c>
      <c r="AC143">
        <v>1984.9566903083805</v>
      </c>
      <c r="AD143">
        <v>0.88730643155872047</v>
      </c>
    </row>
    <row r="144" spans="1:30" x14ac:dyDescent="0.25">
      <c r="A144" s="15" t="s">
        <v>298</v>
      </c>
      <c r="B144" s="16">
        <v>2008</v>
      </c>
      <c r="C144" t="s">
        <v>304</v>
      </c>
      <c r="D144" t="s">
        <v>228</v>
      </c>
      <c r="E144" t="s">
        <v>305</v>
      </c>
      <c r="F144" s="17">
        <v>4</v>
      </c>
      <c r="G144" s="17">
        <v>0.125</v>
      </c>
      <c r="H144">
        <v>0.5</v>
      </c>
      <c r="I144">
        <v>250</v>
      </c>
      <c r="J144">
        <v>510</v>
      </c>
      <c r="K144">
        <f t="shared" si="4"/>
        <v>1984.9566903083805</v>
      </c>
      <c r="L144">
        <v>530</v>
      </c>
      <c r="M144">
        <v>510</v>
      </c>
      <c r="N144">
        <v>500</v>
      </c>
      <c r="O144">
        <v>125774</v>
      </c>
      <c r="P144">
        <v>10030</v>
      </c>
      <c r="Q144">
        <v>5555</v>
      </c>
      <c r="R144">
        <v>0.27100000000000002</v>
      </c>
      <c r="S144" t="s">
        <v>100</v>
      </c>
      <c r="T144">
        <v>15.7</v>
      </c>
      <c r="U144" s="2">
        <v>23827</v>
      </c>
      <c r="V144" s="18">
        <f t="shared" si="5"/>
        <v>0.65891635539513993</v>
      </c>
      <c r="W144" t="s">
        <v>103</v>
      </c>
      <c r="AC144">
        <v>1984.9566903083805</v>
      </c>
      <c r="AD144">
        <v>0.65891635539513993</v>
      </c>
    </row>
    <row r="145" spans="1:30" x14ac:dyDescent="0.25">
      <c r="A145" s="15" t="s">
        <v>298</v>
      </c>
      <c r="B145" s="16">
        <v>2008</v>
      </c>
      <c r="C145" t="s">
        <v>240</v>
      </c>
      <c r="D145" t="s">
        <v>228</v>
      </c>
      <c r="E145" t="s">
        <v>306</v>
      </c>
      <c r="F145" s="17">
        <v>4</v>
      </c>
      <c r="G145" s="17">
        <v>0.125</v>
      </c>
      <c r="H145">
        <v>0.5</v>
      </c>
      <c r="I145">
        <v>250</v>
      </c>
      <c r="J145">
        <v>510</v>
      </c>
      <c r="K145">
        <f t="shared" si="4"/>
        <v>1984.9566903083805</v>
      </c>
      <c r="L145">
        <v>530</v>
      </c>
      <c r="M145">
        <v>510</v>
      </c>
      <c r="N145">
        <v>500</v>
      </c>
      <c r="O145">
        <v>125774</v>
      </c>
      <c r="P145">
        <v>10030</v>
      </c>
      <c r="Q145">
        <v>5555</v>
      </c>
      <c r="R145">
        <v>0.27100000000000002</v>
      </c>
      <c r="S145" t="s">
        <v>100</v>
      </c>
      <c r="T145">
        <v>16.7</v>
      </c>
      <c r="U145" s="2">
        <v>23827</v>
      </c>
      <c r="V145" s="18">
        <f t="shared" si="5"/>
        <v>0.70088555000629538</v>
      </c>
      <c r="W145" t="s">
        <v>103</v>
      </c>
      <c r="AC145">
        <v>1984.9566903083805</v>
      </c>
      <c r="AD145">
        <v>0.70088555000629538</v>
      </c>
    </row>
    <row r="146" spans="1:30" x14ac:dyDescent="0.25">
      <c r="A146" s="15" t="s">
        <v>298</v>
      </c>
      <c r="B146" s="16">
        <v>2008</v>
      </c>
      <c r="C146" t="s">
        <v>242</v>
      </c>
      <c r="D146" t="s">
        <v>228</v>
      </c>
      <c r="E146" t="s">
        <v>307</v>
      </c>
      <c r="F146" s="17">
        <v>4</v>
      </c>
      <c r="G146" s="17">
        <v>0.125</v>
      </c>
      <c r="H146">
        <v>0.5</v>
      </c>
      <c r="I146">
        <v>250</v>
      </c>
      <c r="J146">
        <v>510</v>
      </c>
      <c r="K146">
        <f t="shared" si="4"/>
        <v>1984.9566903083805</v>
      </c>
      <c r="L146">
        <v>530</v>
      </c>
      <c r="M146">
        <v>510</v>
      </c>
      <c r="N146">
        <v>500</v>
      </c>
      <c r="O146">
        <v>125774</v>
      </c>
      <c r="P146">
        <v>10030</v>
      </c>
      <c r="Q146">
        <v>5555</v>
      </c>
      <c r="R146">
        <v>0.27100000000000002</v>
      </c>
      <c r="S146" t="s">
        <v>100</v>
      </c>
      <c r="T146">
        <v>18.600000000000001</v>
      </c>
      <c r="U146" s="2">
        <v>23172</v>
      </c>
      <c r="V146" s="18">
        <f t="shared" si="5"/>
        <v>0.80269290523045056</v>
      </c>
      <c r="W146" t="s">
        <v>103</v>
      </c>
      <c r="AC146">
        <v>1984.9566903083805</v>
      </c>
      <c r="AD146">
        <v>0.80269290523045056</v>
      </c>
    </row>
    <row r="147" spans="1:30" x14ac:dyDescent="0.25">
      <c r="A147" s="15" t="s">
        <v>308</v>
      </c>
      <c r="B147" s="16">
        <v>2010</v>
      </c>
      <c r="C147" t="s">
        <v>249</v>
      </c>
      <c r="D147" t="s">
        <v>309</v>
      </c>
      <c r="E147" t="s">
        <v>300</v>
      </c>
      <c r="F147" s="17">
        <v>4</v>
      </c>
      <c r="G147" s="17">
        <v>0.12375</v>
      </c>
      <c r="H147">
        <v>0.495</v>
      </c>
      <c r="I147">
        <v>250.22</v>
      </c>
      <c r="J147">
        <v>500</v>
      </c>
      <c r="K147">
        <f t="shared" si="4"/>
        <v>1925.4555010115255</v>
      </c>
      <c r="L147">
        <v>540</v>
      </c>
      <c r="M147">
        <v>500</v>
      </c>
      <c r="N147">
        <v>505.49494949494948</v>
      </c>
      <c r="O147">
        <v>175300</v>
      </c>
      <c r="P147">
        <v>8600</v>
      </c>
      <c r="Q147">
        <v>5300</v>
      </c>
      <c r="R147">
        <v>0.29500000000000004</v>
      </c>
      <c r="S147" t="s">
        <v>100</v>
      </c>
      <c r="T147">
        <v>23.62</v>
      </c>
      <c r="U147" s="2">
        <v>38966</v>
      </c>
      <c r="V147" s="18">
        <f t="shared" si="5"/>
        <v>0.60616948108607505</v>
      </c>
      <c r="W147" s="18" t="s">
        <v>101</v>
      </c>
      <c r="AC147">
        <v>1925.4555010115255</v>
      </c>
      <c r="AD147">
        <v>0.60616948108607505</v>
      </c>
    </row>
    <row r="148" spans="1:30" x14ac:dyDescent="0.25">
      <c r="A148" s="15" t="s">
        <v>308</v>
      </c>
      <c r="B148" s="16">
        <v>2010</v>
      </c>
      <c r="C148" t="s">
        <v>310</v>
      </c>
      <c r="D148" t="s">
        <v>309</v>
      </c>
      <c r="E148" t="s">
        <v>300</v>
      </c>
      <c r="F148" s="17">
        <v>4</v>
      </c>
      <c r="G148" s="17">
        <v>0.12225</v>
      </c>
      <c r="H148">
        <v>0.48899999999999999</v>
      </c>
      <c r="I148">
        <v>250.23</v>
      </c>
      <c r="J148">
        <v>500</v>
      </c>
      <c r="K148">
        <f t="shared" si="4"/>
        <v>1949.0028303142005</v>
      </c>
      <c r="L148">
        <v>540</v>
      </c>
      <c r="M148">
        <v>500</v>
      </c>
      <c r="N148">
        <v>511.71779141104292</v>
      </c>
      <c r="O148">
        <v>175300</v>
      </c>
      <c r="P148">
        <v>8600</v>
      </c>
      <c r="Q148">
        <v>5300</v>
      </c>
      <c r="R148">
        <v>0.29500000000000004</v>
      </c>
      <c r="S148" t="s">
        <v>100</v>
      </c>
      <c r="T148">
        <v>23.08</v>
      </c>
      <c r="U148" s="2">
        <v>37303</v>
      </c>
      <c r="V148" s="18">
        <f t="shared" si="5"/>
        <v>0.61871699327131868</v>
      </c>
      <c r="W148" s="18" t="s">
        <v>101</v>
      </c>
      <c r="AC148">
        <v>1949.0028303142005</v>
      </c>
      <c r="AD148">
        <v>0.61871699327131868</v>
      </c>
    </row>
    <row r="149" spans="1:30" x14ac:dyDescent="0.25">
      <c r="A149" s="15" t="s">
        <v>308</v>
      </c>
      <c r="B149" s="16">
        <v>2010</v>
      </c>
      <c r="C149" t="s">
        <v>256</v>
      </c>
      <c r="D149" t="s">
        <v>309</v>
      </c>
      <c r="E149" t="s">
        <v>300</v>
      </c>
      <c r="F149" s="17">
        <v>4</v>
      </c>
      <c r="G149" s="17">
        <v>0.1215</v>
      </c>
      <c r="H149">
        <v>0.48599999999999999</v>
      </c>
      <c r="I149">
        <v>250.3</v>
      </c>
      <c r="J149">
        <v>500</v>
      </c>
      <c r="K149">
        <f t="shared" si="4"/>
        <v>1960.4852806610372</v>
      </c>
      <c r="L149">
        <v>540</v>
      </c>
      <c r="M149">
        <v>500</v>
      </c>
      <c r="N149">
        <v>515.02057613168733</v>
      </c>
      <c r="O149">
        <v>175300</v>
      </c>
      <c r="P149">
        <v>8600</v>
      </c>
      <c r="Q149">
        <v>5300</v>
      </c>
      <c r="R149">
        <v>0.29500000000000004</v>
      </c>
      <c r="S149" t="s">
        <v>100</v>
      </c>
      <c r="T149">
        <v>23.99</v>
      </c>
      <c r="U149" s="2">
        <v>37306</v>
      </c>
      <c r="V149" s="18">
        <f t="shared" si="5"/>
        <v>0.64306009757143623</v>
      </c>
      <c r="W149" s="18" t="s">
        <v>101</v>
      </c>
      <c r="AC149">
        <v>1960.4852806610372</v>
      </c>
      <c r="AD149">
        <v>0.64306009757143623</v>
      </c>
    </row>
    <row r="150" spans="1:30" x14ac:dyDescent="0.25">
      <c r="A150" s="15" t="s">
        <v>308</v>
      </c>
      <c r="B150" s="16">
        <v>2010</v>
      </c>
      <c r="C150" t="s">
        <v>254</v>
      </c>
      <c r="D150" t="s">
        <v>309</v>
      </c>
      <c r="E150" t="s">
        <v>300</v>
      </c>
      <c r="F150" s="17">
        <v>4</v>
      </c>
      <c r="G150" s="17">
        <v>0.12125</v>
      </c>
      <c r="H150">
        <v>0.48499999999999999</v>
      </c>
      <c r="I150">
        <v>250.24</v>
      </c>
      <c r="J150">
        <v>500</v>
      </c>
      <c r="K150">
        <f t="shared" si="4"/>
        <v>1964.9985527644917</v>
      </c>
      <c r="L150">
        <v>540</v>
      </c>
      <c r="M150">
        <v>500</v>
      </c>
      <c r="N150">
        <v>515.95876288659792</v>
      </c>
      <c r="O150">
        <v>175300</v>
      </c>
      <c r="P150">
        <v>8600</v>
      </c>
      <c r="Q150">
        <v>5300</v>
      </c>
      <c r="R150">
        <v>0.29500000000000004</v>
      </c>
      <c r="S150" t="s">
        <v>100</v>
      </c>
      <c r="T150">
        <v>22.63</v>
      </c>
      <c r="U150" s="2">
        <v>37303</v>
      </c>
      <c r="V150" s="18">
        <f t="shared" si="5"/>
        <v>0.60665362035225046</v>
      </c>
      <c r="W150" s="18" t="s">
        <v>101</v>
      </c>
      <c r="AC150">
        <v>1964.9985527644917</v>
      </c>
      <c r="AD150">
        <v>0.60665362035225046</v>
      </c>
    </row>
    <row r="151" spans="1:30" x14ac:dyDescent="0.25">
      <c r="A151" s="15" t="s">
        <v>308</v>
      </c>
      <c r="B151" s="16">
        <v>2010</v>
      </c>
      <c r="C151" t="s">
        <v>248</v>
      </c>
      <c r="D151" t="s">
        <v>309</v>
      </c>
      <c r="E151" t="s">
        <v>300</v>
      </c>
      <c r="F151" s="17">
        <v>4</v>
      </c>
      <c r="G151" s="17">
        <v>0.1195</v>
      </c>
      <c r="H151">
        <v>0.47799999999999998</v>
      </c>
      <c r="I151">
        <v>250.23</v>
      </c>
      <c r="J151">
        <v>500</v>
      </c>
      <c r="K151">
        <f t="shared" si="4"/>
        <v>1993.8543598821004</v>
      </c>
      <c r="L151">
        <v>540</v>
      </c>
      <c r="M151">
        <v>500</v>
      </c>
      <c r="N151">
        <v>523.49372384937237</v>
      </c>
      <c r="O151">
        <v>175300</v>
      </c>
      <c r="P151">
        <v>8600</v>
      </c>
      <c r="Q151">
        <v>5300</v>
      </c>
      <c r="R151">
        <v>0.29500000000000004</v>
      </c>
      <c r="S151" t="s">
        <v>100</v>
      </c>
      <c r="T151">
        <v>25.02</v>
      </c>
      <c r="U151" s="2">
        <v>35687</v>
      </c>
      <c r="V151" s="18">
        <f t="shared" si="5"/>
        <v>0.70109563706671896</v>
      </c>
      <c r="W151" s="18" t="s">
        <v>101</v>
      </c>
      <c r="AC151">
        <v>1993.8543598821004</v>
      </c>
      <c r="AD151">
        <v>0.70109563706671896</v>
      </c>
    </row>
    <row r="152" spans="1:30" x14ac:dyDescent="0.25">
      <c r="A152" s="15" t="s">
        <v>308</v>
      </c>
      <c r="B152" s="16">
        <v>2010</v>
      </c>
      <c r="C152" t="s">
        <v>311</v>
      </c>
      <c r="D152" t="s">
        <v>309</v>
      </c>
      <c r="E152" t="s">
        <v>300</v>
      </c>
      <c r="F152" s="17">
        <v>4</v>
      </c>
      <c r="G152" s="17">
        <v>0.1195</v>
      </c>
      <c r="H152">
        <v>0.47799999999999998</v>
      </c>
      <c r="I152">
        <v>250.27</v>
      </c>
      <c r="J152">
        <v>500</v>
      </c>
      <c r="K152">
        <f t="shared" si="4"/>
        <v>1993.5356873508529</v>
      </c>
      <c r="L152">
        <v>540</v>
      </c>
      <c r="M152">
        <v>500</v>
      </c>
      <c r="N152">
        <v>523.57740585774059</v>
      </c>
      <c r="O152">
        <v>175300</v>
      </c>
      <c r="P152">
        <v>8600</v>
      </c>
      <c r="Q152">
        <v>5300</v>
      </c>
      <c r="R152">
        <v>0.29500000000000004</v>
      </c>
      <c r="S152" t="s">
        <v>100</v>
      </c>
      <c r="T152">
        <v>22.43</v>
      </c>
      <c r="U152" s="2">
        <v>35690</v>
      </c>
      <c r="V152" s="18">
        <f t="shared" si="5"/>
        <v>0.6284673578033062</v>
      </c>
      <c r="W152" s="18" t="s">
        <v>101</v>
      </c>
      <c r="AC152">
        <v>1993.5356873508529</v>
      </c>
      <c r="AD152">
        <v>0.6284673578033062</v>
      </c>
    </row>
    <row r="153" spans="1:30" x14ac:dyDescent="0.25">
      <c r="A153" s="15" t="s">
        <v>308</v>
      </c>
      <c r="B153" s="16">
        <v>2010</v>
      </c>
      <c r="C153" t="s">
        <v>246</v>
      </c>
      <c r="D153" t="s">
        <v>309</v>
      </c>
      <c r="E153" t="s">
        <v>300</v>
      </c>
      <c r="F153" s="17">
        <v>4</v>
      </c>
      <c r="G153" s="17">
        <v>0.1195</v>
      </c>
      <c r="H153">
        <v>0.47799999999999998</v>
      </c>
      <c r="I153">
        <v>250.3</v>
      </c>
      <c r="J153">
        <v>500</v>
      </c>
      <c r="K153">
        <f t="shared" si="4"/>
        <v>1993.2967497934396</v>
      </c>
      <c r="L153">
        <v>540</v>
      </c>
      <c r="M153">
        <v>500</v>
      </c>
      <c r="N153">
        <v>523.64016736401675</v>
      </c>
      <c r="O153">
        <v>175300</v>
      </c>
      <c r="P153">
        <v>8600</v>
      </c>
      <c r="Q153">
        <v>5300</v>
      </c>
      <c r="R153">
        <v>0.29500000000000004</v>
      </c>
      <c r="S153" t="s">
        <v>100</v>
      </c>
      <c r="T153">
        <v>21.32</v>
      </c>
      <c r="U153" s="2">
        <v>35690</v>
      </c>
      <c r="V153" s="18">
        <f t="shared" si="5"/>
        <v>0.597366209022135</v>
      </c>
      <c r="W153" s="18" t="s">
        <v>101</v>
      </c>
      <c r="AC153">
        <v>1993.2967497934396</v>
      </c>
      <c r="AD153">
        <v>0.597366209022135</v>
      </c>
    </row>
    <row r="154" spans="1:30" x14ac:dyDescent="0.25">
      <c r="A154" s="15" t="s">
        <v>308</v>
      </c>
      <c r="B154" s="16">
        <v>2010</v>
      </c>
      <c r="C154" t="s">
        <v>251</v>
      </c>
      <c r="D154" t="s">
        <v>309</v>
      </c>
      <c r="E154" t="s">
        <v>300</v>
      </c>
      <c r="F154" s="17">
        <v>4</v>
      </c>
      <c r="G154" s="17">
        <v>0.11700000000000001</v>
      </c>
      <c r="H154">
        <v>0.46800000000000003</v>
      </c>
      <c r="I154">
        <v>250.24</v>
      </c>
      <c r="J154">
        <v>500</v>
      </c>
      <c r="K154">
        <f t="shared" si="4"/>
        <v>2036.3767053221761</v>
      </c>
      <c r="L154">
        <v>540</v>
      </c>
      <c r="M154">
        <v>500</v>
      </c>
      <c r="N154">
        <v>534.70085470085473</v>
      </c>
      <c r="O154">
        <v>175300</v>
      </c>
      <c r="P154">
        <v>8600</v>
      </c>
      <c r="Q154">
        <v>5300</v>
      </c>
      <c r="R154">
        <v>0.29500000000000004</v>
      </c>
      <c r="S154" t="s">
        <v>100</v>
      </c>
      <c r="T154">
        <v>25.69</v>
      </c>
      <c r="U154" s="2">
        <v>34147</v>
      </c>
      <c r="V154" s="18">
        <f t="shared" si="5"/>
        <v>0.75233549067267991</v>
      </c>
      <c r="W154" s="18" t="s">
        <v>101</v>
      </c>
      <c r="AC154">
        <v>2036.3767053221761</v>
      </c>
      <c r="AD154">
        <v>0.75233549067267991</v>
      </c>
    </row>
    <row r="155" spans="1:30" x14ac:dyDescent="0.25">
      <c r="A155" s="15" t="s">
        <v>308</v>
      </c>
      <c r="B155" s="16">
        <v>2010</v>
      </c>
      <c r="C155" t="s">
        <v>312</v>
      </c>
      <c r="D155" t="s">
        <v>309</v>
      </c>
      <c r="E155" t="s">
        <v>300</v>
      </c>
      <c r="F155" s="17">
        <v>4</v>
      </c>
      <c r="G155" s="17">
        <v>0.11575000000000001</v>
      </c>
      <c r="H155">
        <v>0.46300000000000002</v>
      </c>
      <c r="I155">
        <v>250.27</v>
      </c>
      <c r="J155">
        <v>500</v>
      </c>
      <c r="K155">
        <f t="shared" si="4"/>
        <v>2058.1210767898651</v>
      </c>
      <c r="L155">
        <v>540</v>
      </c>
      <c r="M155">
        <v>500</v>
      </c>
      <c r="N155">
        <v>540.53995680345577</v>
      </c>
      <c r="O155">
        <v>175300</v>
      </c>
      <c r="P155">
        <v>8600</v>
      </c>
      <c r="Q155">
        <v>5300</v>
      </c>
      <c r="R155">
        <v>0.29500000000000004</v>
      </c>
      <c r="S155" t="s">
        <v>100</v>
      </c>
      <c r="T155">
        <v>23.36</v>
      </c>
      <c r="U155" s="2">
        <v>32625</v>
      </c>
      <c r="V155" s="18">
        <f t="shared" si="5"/>
        <v>0.71601532567049808</v>
      </c>
      <c r="W155" s="18" t="s">
        <v>101</v>
      </c>
      <c r="AC155">
        <v>2058.1210767898651</v>
      </c>
      <c r="AD155">
        <v>0.71601532567049808</v>
      </c>
    </row>
    <row r="156" spans="1:30" x14ac:dyDescent="0.25">
      <c r="A156" s="15" t="s">
        <v>308</v>
      </c>
      <c r="B156" s="16">
        <v>2010</v>
      </c>
      <c r="C156" t="s">
        <v>244</v>
      </c>
      <c r="D156" t="s">
        <v>309</v>
      </c>
      <c r="E156" t="s">
        <v>300</v>
      </c>
      <c r="F156" s="17">
        <v>4</v>
      </c>
      <c r="G156" s="17">
        <v>0.11525000000000001</v>
      </c>
      <c r="H156">
        <v>0.46100000000000002</v>
      </c>
      <c r="I156">
        <v>250.35</v>
      </c>
      <c r="J156">
        <v>500</v>
      </c>
      <c r="K156">
        <f t="shared" si="4"/>
        <v>2066.3894872925098</v>
      </c>
      <c r="L156">
        <v>540</v>
      </c>
      <c r="M156">
        <v>500</v>
      </c>
      <c r="N156">
        <v>543.05856832971801</v>
      </c>
      <c r="O156">
        <v>175300</v>
      </c>
      <c r="P156">
        <v>8600</v>
      </c>
      <c r="Q156">
        <v>5300</v>
      </c>
      <c r="R156">
        <v>0.29500000000000004</v>
      </c>
      <c r="S156" t="s">
        <v>100</v>
      </c>
      <c r="T156">
        <v>24.63</v>
      </c>
      <c r="U156" s="2">
        <v>32628</v>
      </c>
      <c r="V156" s="18">
        <f t="shared" si="5"/>
        <v>0.75487311511585142</v>
      </c>
      <c r="W156" s="18" t="s">
        <v>101</v>
      </c>
      <c r="AC156">
        <v>2066.3894872925098</v>
      </c>
      <c r="AD156">
        <v>0.75487311511585142</v>
      </c>
    </row>
    <row r="157" spans="1:30" x14ac:dyDescent="0.25">
      <c r="A157" s="15" t="s">
        <v>313</v>
      </c>
      <c r="B157" s="16">
        <v>2012</v>
      </c>
      <c r="C157" t="s">
        <v>314</v>
      </c>
      <c r="D157" t="s">
        <v>315</v>
      </c>
      <c r="E157" t="s">
        <v>316</v>
      </c>
      <c r="F157" s="17">
        <v>8</v>
      </c>
      <c r="G157" s="17">
        <v>0.125</v>
      </c>
      <c r="H157">
        <v>1</v>
      </c>
      <c r="I157">
        <v>150</v>
      </c>
      <c r="J157">
        <v>390</v>
      </c>
      <c r="K157">
        <f t="shared" si="4"/>
        <v>967.29435023678298</v>
      </c>
      <c r="L157">
        <v>400</v>
      </c>
      <c r="M157">
        <v>390</v>
      </c>
      <c r="N157">
        <v>150</v>
      </c>
      <c r="O157">
        <v>148500</v>
      </c>
      <c r="P157">
        <v>9850</v>
      </c>
      <c r="Q157">
        <v>4800</v>
      </c>
      <c r="R157">
        <v>0.28599999999999998</v>
      </c>
      <c r="S157" t="s">
        <v>100</v>
      </c>
      <c r="T157">
        <v>77.099999999999994</v>
      </c>
      <c r="U157" s="2">
        <v>169111</v>
      </c>
      <c r="V157" s="18">
        <f t="shared" si="5"/>
        <v>0.45591357155950823</v>
      </c>
      <c r="W157" t="s">
        <v>103</v>
      </c>
      <c r="AC157">
        <v>967.29435023678298</v>
      </c>
      <c r="AD157">
        <v>0.45591357155950823</v>
      </c>
    </row>
    <row r="158" spans="1:30" x14ac:dyDescent="0.25">
      <c r="A158" s="15" t="s">
        <v>313</v>
      </c>
      <c r="B158" s="16">
        <v>2012</v>
      </c>
      <c r="C158" t="s">
        <v>317</v>
      </c>
      <c r="D158" t="s">
        <v>315</v>
      </c>
      <c r="E158" t="s">
        <v>316</v>
      </c>
      <c r="F158" s="17">
        <v>8</v>
      </c>
      <c r="G158" s="17">
        <v>0.125</v>
      </c>
      <c r="H158">
        <v>1</v>
      </c>
      <c r="I158">
        <v>150</v>
      </c>
      <c r="J158">
        <v>390</v>
      </c>
      <c r="K158">
        <f t="shared" si="4"/>
        <v>967.29435023678298</v>
      </c>
      <c r="L158">
        <v>400</v>
      </c>
      <c r="M158">
        <v>390</v>
      </c>
      <c r="N158">
        <v>150</v>
      </c>
      <c r="O158">
        <v>148500</v>
      </c>
      <c r="P158">
        <v>9850</v>
      </c>
      <c r="Q158">
        <v>4800</v>
      </c>
      <c r="R158">
        <v>0.28599999999999998</v>
      </c>
      <c r="S158" t="s">
        <v>100</v>
      </c>
      <c r="T158">
        <v>98.6</v>
      </c>
      <c r="U158" s="2">
        <v>163872</v>
      </c>
      <c r="V158" s="18">
        <f t="shared" si="5"/>
        <v>0.60168912321812151</v>
      </c>
      <c r="W158" t="s">
        <v>103</v>
      </c>
      <c r="AC158">
        <v>967.29435023678298</v>
      </c>
      <c r="AD158">
        <v>0.60168912321812151</v>
      </c>
    </row>
    <row r="159" spans="1:30" x14ac:dyDescent="0.25">
      <c r="A159" s="15" t="s">
        <v>313</v>
      </c>
      <c r="B159" s="16">
        <v>2012</v>
      </c>
      <c r="C159" t="s">
        <v>318</v>
      </c>
      <c r="D159" t="s">
        <v>315</v>
      </c>
      <c r="E159" t="s">
        <v>316</v>
      </c>
      <c r="F159" s="17">
        <v>8</v>
      </c>
      <c r="G159" s="17">
        <v>0.125</v>
      </c>
      <c r="H159">
        <v>1</v>
      </c>
      <c r="I159">
        <v>150</v>
      </c>
      <c r="J159">
        <v>390</v>
      </c>
      <c r="K159">
        <f t="shared" si="4"/>
        <v>967.29435023678298</v>
      </c>
      <c r="L159">
        <v>400</v>
      </c>
      <c r="M159">
        <v>390</v>
      </c>
      <c r="N159">
        <v>150</v>
      </c>
      <c r="O159">
        <v>148500</v>
      </c>
      <c r="P159">
        <v>9850</v>
      </c>
      <c r="Q159">
        <v>4800</v>
      </c>
      <c r="R159">
        <v>0.28599999999999998</v>
      </c>
      <c r="S159" t="s">
        <v>100</v>
      </c>
      <c r="T159">
        <v>99.8</v>
      </c>
      <c r="U159" s="2">
        <v>169111</v>
      </c>
      <c r="V159" s="18">
        <f t="shared" si="5"/>
        <v>0.59014493439220395</v>
      </c>
      <c r="W159" t="s">
        <v>103</v>
      </c>
      <c r="AC159">
        <v>967.29435023678298</v>
      </c>
      <c r="AD159">
        <v>0.59014493439220395</v>
      </c>
    </row>
    <row r="160" spans="1:30" x14ac:dyDescent="0.25">
      <c r="A160" s="15" t="s">
        <v>313</v>
      </c>
      <c r="B160" s="16">
        <v>2012</v>
      </c>
      <c r="C160" t="s">
        <v>319</v>
      </c>
      <c r="D160" t="s">
        <v>315</v>
      </c>
      <c r="E160" t="s">
        <v>316</v>
      </c>
      <c r="F160" s="17">
        <v>8</v>
      </c>
      <c r="G160" s="17">
        <v>0.125</v>
      </c>
      <c r="H160">
        <v>1</v>
      </c>
      <c r="I160">
        <v>150</v>
      </c>
      <c r="J160">
        <v>390</v>
      </c>
      <c r="K160">
        <f t="shared" si="4"/>
        <v>967.29435023678298</v>
      </c>
      <c r="L160">
        <v>400</v>
      </c>
      <c r="M160">
        <v>390</v>
      </c>
      <c r="N160">
        <v>150</v>
      </c>
      <c r="O160">
        <v>148500</v>
      </c>
      <c r="P160">
        <v>9850</v>
      </c>
      <c r="Q160">
        <v>4800</v>
      </c>
      <c r="R160">
        <v>0.28599999999999998</v>
      </c>
      <c r="S160" t="s">
        <v>100</v>
      </c>
      <c r="T160">
        <v>98.2</v>
      </c>
      <c r="U160" s="2">
        <v>169111</v>
      </c>
      <c r="V160" s="18">
        <f t="shared" si="5"/>
        <v>0.58068369295906241</v>
      </c>
      <c r="W160" t="s">
        <v>103</v>
      </c>
      <c r="AC160">
        <v>967.29435023678298</v>
      </c>
      <c r="AD160">
        <v>0.58068369295906241</v>
      </c>
    </row>
    <row r="161" spans="1:30" x14ac:dyDescent="0.25">
      <c r="A161" s="15" t="s">
        <v>320</v>
      </c>
      <c r="B161" s="16">
        <v>2015</v>
      </c>
      <c r="C161" t="s">
        <v>321</v>
      </c>
      <c r="D161" t="s">
        <v>322</v>
      </c>
      <c r="E161" t="s">
        <v>323</v>
      </c>
      <c r="F161" s="17">
        <v>6</v>
      </c>
      <c r="G161" s="17">
        <v>0.10440000000000001</v>
      </c>
      <c r="H161">
        <v>0.62639999999999996</v>
      </c>
      <c r="I161">
        <v>250</v>
      </c>
      <c r="J161">
        <v>450</v>
      </c>
      <c r="K161">
        <f t="shared" si="4"/>
        <v>1233.5420707977746</v>
      </c>
      <c r="L161">
        <v>500</v>
      </c>
      <c r="M161">
        <v>450</v>
      </c>
      <c r="N161">
        <v>399.1</v>
      </c>
      <c r="O161">
        <v>116440</v>
      </c>
      <c r="P161">
        <v>6730</v>
      </c>
      <c r="Q161">
        <v>3630</v>
      </c>
      <c r="R161">
        <v>0.34</v>
      </c>
      <c r="S161" t="s">
        <v>107</v>
      </c>
      <c r="T161">
        <v>22.44</v>
      </c>
      <c r="U161" s="2">
        <v>42592</v>
      </c>
      <c r="V161" s="18">
        <f t="shared" si="5"/>
        <v>0.52685950413223137</v>
      </c>
      <c r="W161" t="s">
        <v>103</v>
      </c>
      <c r="AC161">
        <v>1233.5420707977746</v>
      </c>
      <c r="AD161">
        <v>0.52685950413223137</v>
      </c>
    </row>
    <row r="162" spans="1:30" x14ac:dyDescent="0.25">
      <c r="A162" s="15" t="s">
        <v>320</v>
      </c>
      <c r="B162" s="16">
        <v>2015</v>
      </c>
      <c r="C162" t="s">
        <v>324</v>
      </c>
      <c r="D162" t="s">
        <v>322</v>
      </c>
      <c r="E162" t="s">
        <v>323</v>
      </c>
      <c r="F162" s="17">
        <v>6</v>
      </c>
      <c r="G162" s="17">
        <v>0.10440000000000001</v>
      </c>
      <c r="H162">
        <v>0.62639999999999996</v>
      </c>
      <c r="I162">
        <v>250</v>
      </c>
      <c r="J162">
        <v>450</v>
      </c>
      <c r="K162">
        <f t="shared" si="4"/>
        <v>1233.5420707977746</v>
      </c>
      <c r="L162">
        <v>500</v>
      </c>
      <c r="M162">
        <v>450</v>
      </c>
      <c r="N162">
        <v>399.1</v>
      </c>
      <c r="O162">
        <v>116440</v>
      </c>
      <c r="P162">
        <v>6730</v>
      </c>
      <c r="Q162">
        <v>3630</v>
      </c>
      <c r="R162">
        <v>0.34</v>
      </c>
      <c r="S162" t="s">
        <v>107</v>
      </c>
      <c r="T162">
        <v>22.74</v>
      </c>
      <c r="U162" s="2">
        <v>42592</v>
      </c>
      <c r="V162" s="18">
        <f t="shared" si="5"/>
        <v>0.53390308039068368</v>
      </c>
      <c r="W162" t="s">
        <v>103</v>
      </c>
      <c r="AC162">
        <v>1233.5420707977746</v>
      </c>
      <c r="AD162">
        <v>0.53390308039068368</v>
      </c>
    </row>
    <row r="163" spans="1:30" x14ac:dyDescent="0.25">
      <c r="A163" s="15" t="s">
        <v>320</v>
      </c>
      <c r="B163" s="16">
        <v>2015</v>
      </c>
      <c r="C163" t="s">
        <v>325</v>
      </c>
      <c r="D163" t="s">
        <v>322</v>
      </c>
      <c r="E163" t="s">
        <v>323</v>
      </c>
      <c r="F163" s="17">
        <v>6</v>
      </c>
      <c r="G163" s="17">
        <v>0.10440000000000001</v>
      </c>
      <c r="H163">
        <v>0.62639999999999996</v>
      </c>
      <c r="I163">
        <v>250</v>
      </c>
      <c r="J163">
        <v>450</v>
      </c>
      <c r="K163">
        <f t="shared" si="4"/>
        <v>1233.5420707977746</v>
      </c>
      <c r="L163">
        <v>500</v>
      </c>
      <c r="M163">
        <v>450</v>
      </c>
      <c r="N163">
        <v>399.1</v>
      </c>
      <c r="O163">
        <v>116440</v>
      </c>
      <c r="P163">
        <v>6730</v>
      </c>
      <c r="Q163">
        <v>3630</v>
      </c>
      <c r="R163">
        <v>0.34</v>
      </c>
      <c r="S163" t="s">
        <v>107</v>
      </c>
      <c r="T163">
        <v>21.55</v>
      </c>
      <c r="U163" s="2">
        <v>42592</v>
      </c>
      <c r="V163" s="18">
        <f t="shared" si="5"/>
        <v>0.50596356123215624</v>
      </c>
      <c r="W163" t="s">
        <v>103</v>
      </c>
      <c r="AC163">
        <v>1233.5420707977746</v>
      </c>
      <c r="AD163">
        <v>0.50596356123215624</v>
      </c>
    </row>
    <row r="164" spans="1:30" x14ac:dyDescent="0.25">
      <c r="A164" s="15" t="s">
        <v>273</v>
      </c>
      <c r="B164" s="16">
        <v>2015</v>
      </c>
      <c r="C164" t="s">
        <v>168</v>
      </c>
      <c r="D164" t="s">
        <v>309</v>
      </c>
      <c r="E164" t="s">
        <v>160</v>
      </c>
      <c r="F164" s="17">
        <v>4</v>
      </c>
      <c r="G164" s="17">
        <v>0.125</v>
      </c>
      <c r="H164">
        <v>0.5</v>
      </c>
      <c r="I164">
        <v>250</v>
      </c>
      <c r="J164">
        <v>520</v>
      </c>
      <c r="K164">
        <f t="shared" si="4"/>
        <v>2063.5612805051369</v>
      </c>
      <c r="L164">
        <v>600</v>
      </c>
      <c r="M164">
        <v>520</v>
      </c>
      <c r="N164">
        <v>500</v>
      </c>
      <c r="O164">
        <v>150000</v>
      </c>
      <c r="P164">
        <v>9080</v>
      </c>
      <c r="Q164">
        <v>5290</v>
      </c>
      <c r="R164">
        <v>0.32</v>
      </c>
      <c r="S164" t="s">
        <v>100</v>
      </c>
      <c r="T164">
        <v>15.34</v>
      </c>
      <c r="U164" s="2">
        <v>23543</v>
      </c>
      <c r="V164" s="18">
        <f t="shared" si="5"/>
        <v>0.65157371617890669</v>
      </c>
      <c r="W164" s="18" t="s">
        <v>101</v>
      </c>
      <c r="AC164">
        <v>2063.5612805051369</v>
      </c>
      <c r="AD164">
        <v>0.65157371617890669</v>
      </c>
    </row>
    <row r="165" spans="1:30" x14ac:dyDescent="0.25">
      <c r="A165" s="15" t="s">
        <v>273</v>
      </c>
      <c r="B165" s="16">
        <v>2015</v>
      </c>
      <c r="C165" t="s">
        <v>260</v>
      </c>
      <c r="D165" t="s">
        <v>309</v>
      </c>
      <c r="E165" t="s">
        <v>160</v>
      </c>
      <c r="F165" s="17">
        <v>4</v>
      </c>
      <c r="G165" s="17">
        <v>0.125</v>
      </c>
      <c r="H165">
        <v>0.5</v>
      </c>
      <c r="I165">
        <v>250</v>
      </c>
      <c r="J165">
        <v>520</v>
      </c>
      <c r="K165">
        <f t="shared" si="4"/>
        <v>2063.5612805051369</v>
      </c>
      <c r="L165">
        <v>600</v>
      </c>
      <c r="M165">
        <v>520</v>
      </c>
      <c r="N165">
        <v>500</v>
      </c>
      <c r="O165">
        <v>150000</v>
      </c>
      <c r="P165">
        <v>9080</v>
      </c>
      <c r="Q165">
        <v>5290</v>
      </c>
      <c r="R165">
        <v>0.32</v>
      </c>
      <c r="S165" t="s">
        <v>100</v>
      </c>
      <c r="T165">
        <v>14.33</v>
      </c>
      <c r="U165" s="2">
        <v>23543</v>
      </c>
      <c r="V165" s="18">
        <f t="shared" si="5"/>
        <v>0.60867349105891344</v>
      </c>
      <c r="W165" s="18" t="s">
        <v>101</v>
      </c>
      <c r="AC165">
        <v>2063.5612805051369</v>
      </c>
      <c r="AD165">
        <v>0.60867349105891344</v>
      </c>
    </row>
    <row r="166" spans="1:30" x14ac:dyDescent="0.25">
      <c r="A166" s="15" t="s">
        <v>273</v>
      </c>
      <c r="B166" s="16">
        <v>2015</v>
      </c>
      <c r="C166" t="s">
        <v>326</v>
      </c>
      <c r="D166" t="s">
        <v>309</v>
      </c>
      <c r="E166" t="s">
        <v>160</v>
      </c>
      <c r="F166" s="17">
        <v>4</v>
      </c>
      <c r="G166" s="17">
        <v>0.125</v>
      </c>
      <c r="H166">
        <v>0.5</v>
      </c>
      <c r="I166">
        <v>250</v>
      </c>
      <c r="J166">
        <v>520</v>
      </c>
      <c r="K166">
        <f t="shared" si="4"/>
        <v>2063.5612805051369</v>
      </c>
      <c r="L166">
        <v>600</v>
      </c>
      <c r="M166">
        <v>520</v>
      </c>
      <c r="N166">
        <v>500</v>
      </c>
      <c r="O166">
        <v>150000</v>
      </c>
      <c r="P166">
        <v>9080</v>
      </c>
      <c r="Q166">
        <v>5290</v>
      </c>
      <c r="R166">
        <v>0.32</v>
      </c>
      <c r="S166" t="s">
        <v>100</v>
      </c>
      <c r="T166">
        <v>14.41</v>
      </c>
      <c r="U166" s="2">
        <v>23543</v>
      </c>
      <c r="V166" s="18">
        <f t="shared" si="5"/>
        <v>0.61207152869218029</v>
      </c>
      <c r="W166" s="18" t="s">
        <v>101</v>
      </c>
      <c r="AC166">
        <v>2063.5612805051369</v>
      </c>
      <c r="AD166">
        <v>0.61207152869218029</v>
      </c>
    </row>
    <row r="167" spans="1:30" x14ac:dyDescent="0.25">
      <c r="A167" s="15" t="s">
        <v>327</v>
      </c>
      <c r="B167" s="16">
        <v>2015</v>
      </c>
      <c r="C167" t="s">
        <v>328</v>
      </c>
      <c r="D167" t="s">
        <v>309</v>
      </c>
      <c r="E167" t="s">
        <v>329</v>
      </c>
      <c r="F167" s="17">
        <v>4</v>
      </c>
      <c r="G167" s="17">
        <v>0.13100000000000001</v>
      </c>
      <c r="H167">
        <v>0.52</v>
      </c>
      <c r="I167">
        <v>150</v>
      </c>
      <c r="J167">
        <v>260</v>
      </c>
      <c r="K167">
        <f t="shared" si="4"/>
        <v>826.74730789468617</v>
      </c>
      <c r="L167">
        <v>300</v>
      </c>
      <c r="M167">
        <v>260</v>
      </c>
      <c r="N167">
        <v>288.46153846153845</v>
      </c>
      <c r="O167">
        <v>150200</v>
      </c>
      <c r="P167">
        <v>9400</v>
      </c>
      <c r="Q167">
        <v>5100</v>
      </c>
      <c r="R167">
        <v>0.32</v>
      </c>
      <c r="S167" t="s">
        <v>100</v>
      </c>
      <c r="T167">
        <v>28.96</v>
      </c>
      <c r="U167" s="2">
        <v>25287</v>
      </c>
      <c r="V167" s="18">
        <f t="shared" si="5"/>
        <v>1.1452525012852455</v>
      </c>
      <c r="W167" t="s">
        <v>103</v>
      </c>
      <c r="AC167">
        <v>826.74730789468617</v>
      </c>
      <c r="AD167">
        <v>1.1452525012852455</v>
      </c>
    </row>
    <row r="168" spans="1:30" x14ac:dyDescent="0.25">
      <c r="A168" s="15" t="s">
        <v>327</v>
      </c>
      <c r="B168" s="16">
        <v>2015</v>
      </c>
      <c r="C168" t="s">
        <v>330</v>
      </c>
      <c r="D168" t="s">
        <v>309</v>
      </c>
      <c r="E168" t="s">
        <v>329</v>
      </c>
      <c r="F168" s="17">
        <v>4</v>
      </c>
      <c r="G168" s="17">
        <v>0.13100000000000001</v>
      </c>
      <c r="H168">
        <v>0.52</v>
      </c>
      <c r="I168">
        <v>150</v>
      </c>
      <c r="J168">
        <v>260</v>
      </c>
      <c r="K168">
        <f t="shared" si="4"/>
        <v>826.74730789468617</v>
      </c>
      <c r="L168">
        <v>300</v>
      </c>
      <c r="M168">
        <v>260</v>
      </c>
      <c r="N168">
        <v>288.46153846153845</v>
      </c>
      <c r="O168">
        <v>150200</v>
      </c>
      <c r="P168">
        <v>9400</v>
      </c>
      <c r="Q168">
        <v>5100</v>
      </c>
      <c r="R168">
        <v>0.32</v>
      </c>
      <c r="S168" t="s">
        <v>100</v>
      </c>
      <c r="T168">
        <v>26.85</v>
      </c>
      <c r="U168" s="2">
        <v>25287</v>
      </c>
      <c r="V168" s="18">
        <f t="shared" si="5"/>
        <v>1.0618104164195041</v>
      </c>
      <c r="W168" t="s">
        <v>103</v>
      </c>
      <c r="AC168">
        <v>826.74730789468617</v>
      </c>
      <c r="AD168">
        <v>1.0618104164195041</v>
      </c>
    </row>
    <row r="169" spans="1:30" x14ac:dyDescent="0.25">
      <c r="A169" s="15" t="s">
        <v>327</v>
      </c>
      <c r="B169" s="16">
        <v>2015</v>
      </c>
      <c r="C169" t="s">
        <v>331</v>
      </c>
      <c r="D169" t="s">
        <v>309</v>
      </c>
      <c r="E169" t="s">
        <v>329</v>
      </c>
      <c r="F169" s="17">
        <v>4</v>
      </c>
      <c r="G169" s="17">
        <v>0.13100000000000001</v>
      </c>
      <c r="H169">
        <v>0.52</v>
      </c>
      <c r="I169">
        <v>150</v>
      </c>
      <c r="J169">
        <v>260</v>
      </c>
      <c r="K169">
        <f t="shared" si="4"/>
        <v>826.74730789468617</v>
      </c>
      <c r="L169">
        <v>300</v>
      </c>
      <c r="M169">
        <v>260</v>
      </c>
      <c r="N169">
        <v>288.46153846153845</v>
      </c>
      <c r="O169">
        <v>150200</v>
      </c>
      <c r="P169">
        <v>9400</v>
      </c>
      <c r="Q169">
        <v>5100</v>
      </c>
      <c r="R169">
        <v>0.32</v>
      </c>
      <c r="S169" t="s">
        <v>100</v>
      </c>
      <c r="T169">
        <v>21.1</v>
      </c>
      <c r="U169" s="2">
        <v>25287</v>
      </c>
      <c r="V169" s="18">
        <f t="shared" si="5"/>
        <v>0.83442084865741295</v>
      </c>
      <c r="W169" t="s">
        <v>103</v>
      </c>
      <c r="AC169">
        <v>826.74730789468617</v>
      </c>
      <c r="AD169">
        <v>0.83442084865741295</v>
      </c>
    </row>
    <row r="170" spans="1:30" x14ac:dyDescent="0.25">
      <c r="A170" s="15" t="s">
        <v>327</v>
      </c>
      <c r="B170" s="16">
        <v>2015</v>
      </c>
      <c r="C170" t="s">
        <v>332</v>
      </c>
      <c r="D170" t="s">
        <v>309</v>
      </c>
      <c r="E170" t="s">
        <v>329</v>
      </c>
      <c r="F170" s="17">
        <v>4</v>
      </c>
      <c r="G170" s="17">
        <v>0.13100000000000001</v>
      </c>
      <c r="H170">
        <v>0.52</v>
      </c>
      <c r="I170">
        <v>150</v>
      </c>
      <c r="J170">
        <v>260</v>
      </c>
      <c r="K170">
        <f t="shared" si="4"/>
        <v>826.74730789468617</v>
      </c>
      <c r="L170">
        <v>300</v>
      </c>
      <c r="M170">
        <v>260</v>
      </c>
      <c r="N170">
        <v>288.46153846153845</v>
      </c>
      <c r="O170">
        <v>150200</v>
      </c>
      <c r="P170">
        <v>9400</v>
      </c>
      <c r="Q170">
        <v>5100</v>
      </c>
      <c r="R170">
        <v>0.32</v>
      </c>
      <c r="S170" t="s">
        <v>100</v>
      </c>
      <c r="T170">
        <v>25.47</v>
      </c>
      <c r="U170" s="2">
        <v>25287</v>
      </c>
      <c r="V170" s="18">
        <f t="shared" si="5"/>
        <v>1.0072369201566023</v>
      </c>
      <c r="W170" t="s">
        <v>103</v>
      </c>
      <c r="AC170">
        <v>826.74730789468617</v>
      </c>
      <c r="AD170">
        <v>1.0072369201566023</v>
      </c>
    </row>
    <row r="171" spans="1:30" x14ac:dyDescent="0.25">
      <c r="A171" s="15" t="s">
        <v>327</v>
      </c>
      <c r="B171" s="16">
        <v>2015</v>
      </c>
      <c r="C171" t="s">
        <v>333</v>
      </c>
      <c r="D171" t="s">
        <v>309</v>
      </c>
      <c r="E171" t="s">
        <v>334</v>
      </c>
      <c r="F171" s="17">
        <v>3</v>
      </c>
      <c r="G171" s="17">
        <v>0.13100000000000001</v>
      </c>
      <c r="H171">
        <v>0.39</v>
      </c>
      <c r="I171">
        <v>150</v>
      </c>
      <c r="J171">
        <v>260</v>
      </c>
      <c r="K171">
        <f t="shared" si="4"/>
        <v>1102.3297438595816</v>
      </c>
      <c r="L171">
        <v>300</v>
      </c>
      <c r="M171">
        <v>260</v>
      </c>
      <c r="N171">
        <v>384.61538461538458</v>
      </c>
      <c r="O171">
        <v>150200</v>
      </c>
      <c r="P171">
        <v>9400</v>
      </c>
      <c r="Q171">
        <v>5100</v>
      </c>
      <c r="R171">
        <v>0.32</v>
      </c>
      <c r="S171" t="s">
        <v>100</v>
      </c>
      <c r="T171">
        <v>6.22</v>
      </c>
      <c r="U171" s="2">
        <v>13671</v>
      </c>
      <c r="V171" s="18">
        <f t="shared" si="5"/>
        <v>0.45497769000073146</v>
      </c>
      <c r="W171" t="s">
        <v>103</v>
      </c>
      <c r="AC171">
        <v>1102.3297438595816</v>
      </c>
      <c r="AD171">
        <v>0.45497769000073146</v>
      </c>
    </row>
    <row r="172" spans="1:30" x14ac:dyDescent="0.25">
      <c r="A172" s="15" t="s">
        <v>327</v>
      </c>
      <c r="B172" s="16">
        <v>2015</v>
      </c>
      <c r="C172" t="s">
        <v>335</v>
      </c>
      <c r="D172" t="s">
        <v>309</v>
      </c>
      <c r="E172" t="s">
        <v>334</v>
      </c>
      <c r="F172" s="17">
        <v>3</v>
      </c>
      <c r="G172" s="17">
        <v>0.13100000000000001</v>
      </c>
      <c r="H172">
        <v>0.39</v>
      </c>
      <c r="I172">
        <v>150</v>
      </c>
      <c r="J172">
        <v>260</v>
      </c>
      <c r="K172">
        <f t="shared" si="4"/>
        <v>1102.3297438595816</v>
      </c>
      <c r="L172">
        <v>300</v>
      </c>
      <c r="M172">
        <v>260</v>
      </c>
      <c r="N172">
        <v>384.61538461538458</v>
      </c>
      <c r="O172">
        <v>150200</v>
      </c>
      <c r="P172">
        <v>9400</v>
      </c>
      <c r="Q172">
        <v>5100</v>
      </c>
      <c r="R172">
        <v>0.32</v>
      </c>
      <c r="S172" t="s">
        <v>100</v>
      </c>
      <c r="T172">
        <v>6.34</v>
      </c>
      <c r="U172" s="2">
        <v>13671</v>
      </c>
      <c r="V172" s="18">
        <f t="shared" si="5"/>
        <v>0.46375539463097065</v>
      </c>
      <c r="W172" t="s">
        <v>103</v>
      </c>
      <c r="AC172">
        <v>1102.3297438595816</v>
      </c>
      <c r="AD172">
        <v>0.46375539463097065</v>
      </c>
    </row>
    <row r="173" spans="1:30" x14ac:dyDescent="0.25">
      <c r="A173" s="15" t="s">
        <v>327</v>
      </c>
      <c r="B173" s="16">
        <v>2015</v>
      </c>
      <c r="C173" t="s">
        <v>336</v>
      </c>
      <c r="D173" t="s">
        <v>309</v>
      </c>
      <c r="E173" t="s">
        <v>334</v>
      </c>
      <c r="F173" s="17">
        <v>3</v>
      </c>
      <c r="G173" s="17">
        <v>0.13100000000000001</v>
      </c>
      <c r="H173">
        <v>0.39</v>
      </c>
      <c r="I173">
        <v>150</v>
      </c>
      <c r="J173">
        <v>260</v>
      </c>
      <c r="K173">
        <f t="shared" si="4"/>
        <v>1102.3297438595816</v>
      </c>
      <c r="L173">
        <v>300</v>
      </c>
      <c r="M173">
        <v>260</v>
      </c>
      <c r="N173">
        <v>384.61538461538458</v>
      </c>
      <c r="O173">
        <v>150200</v>
      </c>
      <c r="P173">
        <v>9400</v>
      </c>
      <c r="Q173">
        <v>5100</v>
      </c>
      <c r="R173">
        <v>0.32</v>
      </c>
      <c r="S173" t="s">
        <v>100</v>
      </c>
      <c r="T173">
        <v>7.28</v>
      </c>
      <c r="U173" s="2">
        <v>13671</v>
      </c>
      <c r="V173" s="18">
        <f t="shared" si="5"/>
        <v>0.53251408090117769</v>
      </c>
      <c r="W173" t="s">
        <v>103</v>
      </c>
      <c r="AC173">
        <v>1102.3297438595816</v>
      </c>
      <c r="AD173">
        <v>0.53251408090117769</v>
      </c>
    </row>
    <row r="174" spans="1:30" x14ac:dyDescent="0.25">
      <c r="A174" s="15" t="s">
        <v>327</v>
      </c>
      <c r="B174" s="16">
        <v>2015</v>
      </c>
      <c r="C174" t="s">
        <v>337</v>
      </c>
      <c r="D174" t="s">
        <v>309</v>
      </c>
      <c r="E174" t="s">
        <v>338</v>
      </c>
      <c r="F174" s="17">
        <v>3</v>
      </c>
      <c r="G174" s="17">
        <v>0.13100000000000001</v>
      </c>
      <c r="H174">
        <v>0.39</v>
      </c>
      <c r="I174">
        <v>150</v>
      </c>
      <c r="J174">
        <v>260</v>
      </c>
      <c r="K174">
        <f t="shared" si="4"/>
        <v>1102.3297438595816</v>
      </c>
      <c r="L174">
        <v>300</v>
      </c>
      <c r="M174">
        <v>260</v>
      </c>
      <c r="N174">
        <v>384.61538461538458</v>
      </c>
      <c r="O174">
        <v>150200</v>
      </c>
      <c r="P174">
        <v>9400</v>
      </c>
      <c r="Q174">
        <v>5100</v>
      </c>
      <c r="R174">
        <v>0.32</v>
      </c>
      <c r="S174" t="s">
        <v>100</v>
      </c>
      <c r="T174">
        <v>8.7100000000000009</v>
      </c>
      <c r="U174" s="2">
        <v>17779</v>
      </c>
      <c r="V174" s="18">
        <f t="shared" si="5"/>
        <v>0.48990381911243602</v>
      </c>
      <c r="W174" t="s">
        <v>103</v>
      </c>
      <c r="AC174">
        <v>1102.3297438595816</v>
      </c>
      <c r="AD174">
        <v>0.48990381911243602</v>
      </c>
    </row>
    <row r="175" spans="1:30" x14ac:dyDescent="0.25">
      <c r="A175" s="15" t="s">
        <v>327</v>
      </c>
      <c r="B175" s="16">
        <v>2015</v>
      </c>
      <c r="C175" t="s">
        <v>339</v>
      </c>
      <c r="D175" t="s">
        <v>309</v>
      </c>
      <c r="E175" t="s">
        <v>338</v>
      </c>
      <c r="F175" s="17">
        <v>3</v>
      </c>
      <c r="G175" s="17">
        <v>0.13100000000000001</v>
      </c>
      <c r="H175">
        <v>0.39</v>
      </c>
      <c r="I175">
        <v>150</v>
      </c>
      <c r="J175">
        <v>260</v>
      </c>
      <c r="K175">
        <f t="shared" si="4"/>
        <v>1102.3297438595816</v>
      </c>
      <c r="L175">
        <v>300</v>
      </c>
      <c r="M175">
        <v>260</v>
      </c>
      <c r="N175">
        <v>384.61538461538458</v>
      </c>
      <c r="O175">
        <v>150200</v>
      </c>
      <c r="P175">
        <v>9400</v>
      </c>
      <c r="Q175">
        <v>5100</v>
      </c>
      <c r="R175">
        <v>0.32</v>
      </c>
      <c r="S175" t="s">
        <v>100</v>
      </c>
      <c r="T175">
        <v>8.5</v>
      </c>
      <c r="U175" s="2">
        <v>17779</v>
      </c>
      <c r="V175" s="18">
        <f t="shared" si="5"/>
        <v>0.47809213116598231</v>
      </c>
      <c r="W175" t="s">
        <v>103</v>
      </c>
      <c r="AC175">
        <v>1102.3297438595816</v>
      </c>
      <c r="AD175">
        <v>0.47809213116598231</v>
      </c>
    </row>
    <row r="176" spans="1:30" x14ac:dyDescent="0.25">
      <c r="A176" s="15" t="s">
        <v>327</v>
      </c>
      <c r="B176" s="16">
        <v>2015</v>
      </c>
      <c r="C176" t="s">
        <v>340</v>
      </c>
      <c r="D176" t="s">
        <v>309</v>
      </c>
      <c r="E176" t="s">
        <v>338</v>
      </c>
      <c r="F176" s="17">
        <v>3</v>
      </c>
      <c r="G176" s="17">
        <v>0.13100000000000001</v>
      </c>
      <c r="H176">
        <v>0.39</v>
      </c>
      <c r="I176">
        <v>150</v>
      </c>
      <c r="J176">
        <v>260</v>
      </c>
      <c r="K176">
        <f t="shared" si="4"/>
        <v>1102.3297438595816</v>
      </c>
      <c r="L176">
        <v>300</v>
      </c>
      <c r="M176">
        <v>260</v>
      </c>
      <c r="N176">
        <v>384.61538461538458</v>
      </c>
      <c r="O176">
        <v>150200</v>
      </c>
      <c r="P176">
        <v>9400</v>
      </c>
      <c r="Q176">
        <v>5100</v>
      </c>
      <c r="R176">
        <v>0.32</v>
      </c>
      <c r="S176" t="s">
        <v>100</v>
      </c>
      <c r="T176">
        <v>9.6300000000000008</v>
      </c>
      <c r="U176" s="2">
        <v>17779</v>
      </c>
      <c r="V176" s="18">
        <f t="shared" si="5"/>
        <v>0.54165026154451879</v>
      </c>
      <c r="W176" t="s">
        <v>103</v>
      </c>
      <c r="AC176">
        <v>1102.3297438595816</v>
      </c>
      <c r="AD176">
        <v>0.54165026154451879</v>
      </c>
    </row>
    <row r="177" spans="1:30" x14ac:dyDescent="0.25">
      <c r="A177" s="15" t="s">
        <v>327</v>
      </c>
      <c r="B177" s="16">
        <v>2015</v>
      </c>
      <c r="C177" t="s">
        <v>341</v>
      </c>
      <c r="D177" t="s">
        <v>309</v>
      </c>
      <c r="E177" t="s">
        <v>300</v>
      </c>
      <c r="F177" s="17">
        <v>4</v>
      </c>
      <c r="G177" s="17">
        <v>0.13100000000000001</v>
      </c>
      <c r="H177">
        <v>0.52</v>
      </c>
      <c r="I177">
        <v>250</v>
      </c>
      <c r="J177">
        <v>460</v>
      </c>
      <c r="K177">
        <f t="shared" si="4"/>
        <v>1552.7195001525054</v>
      </c>
      <c r="L177">
        <v>500</v>
      </c>
      <c r="M177">
        <v>460</v>
      </c>
      <c r="N177">
        <v>480.76923076923077</v>
      </c>
      <c r="O177">
        <v>150200</v>
      </c>
      <c r="P177">
        <v>9400</v>
      </c>
      <c r="Q177">
        <v>5100</v>
      </c>
      <c r="R177">
        <v>0.32</v>
      </c>
      <c r="S177" t="s">
        <v>100</v>
      </c>
      <c r="T177">
        <v>25.38</v>
      </c>
      <c r="U177" s="2">
        <v>40349</v>
      </c>
      <c r="V177" s="18">
        <f t="shared" si="5"/>
        <v>0.62901187142184445</v>
      </c>
      <c r="W177" t="s">
        <v>103</v>
      </c>
      <c r="AC177">
        <v>1552.7195001525054</v>
      </c>
      <c r="AD177">
        <v>0.62901187142184445</v>
      </c>
    </row>
    <row r="178" spans="1:30" x14ac:dyDescent="0.25">
      <c r="A178" s="15" t="s">
        <v>327</v>
      </c>
      <c r="B178" s="16">
        <v>2015</v>
      </c>
      <c r="C178" t="s">
        <v>342</v>
      </c>
      <c r="D178" t="s">
        <v>309</v>
      </c>
      <c r="E178" t="s">
        <v>300</v>
      </c>
      <c r="F178" s="17">
        <v>4</v>
      </c>
      <c r="G178" s="17">
        <v>0.13100000000000001</v>
      </c>
      <c r="H178">
        <v>0.52</v>
      </c>
      <c r="I178">
        <v>250</v>
      </c>
      <c r="J178">
        <v>460</v>
      </c>
      <c r="K178">
        <f t="shared" si="4"/>
        <v>1552.7195001525054</v>
      </c>
      <c r="L178">
        <v>500</v>
      </c>
      <c r="M178">
        <v>460</v>
      </c>
      <c r="N178">
        <v>480.76923076923077</v>
      </c>
      <c r="O178">
        <v>150200</v>
      </c>
      <c r="P178">
        <v>9400</v>
      </c>
      <c r="Q178">
        <v>5100</v>
      </c>
      <c r="R178">
        <v>0.32</v>
      </c>
      <c r="S178" t="s">
        <v>100</v>
      </c>
      <c r="T178">
        <v>25.64</v>
      </c>
      <c r="U178" s="2">
        <v>40349</v>
      </c>
      <c r="V178" s="18">
        <f t="shared" si="5"/>
        <v>0.63545564945847477</v>
      </c>
      <c r="W178" t="s">
        <v>103</v>
      </c>
      <c r="AC178">
        <v>1552.7195001525054</v>
      </c>
      <c r="AD178">
        <v>0.63545564945847477</v>
      </c>
    </row>
    <row r="179" spans="1:30" x14ac:dyDescent="0.25">
      <c r="A179" s="15" t="s">
        <v>327</v>
      </c>
      <c r="B179" s="16">
        <v>2015</v>
      </c>
      <c r="C179" t="s">
        <v>343</v>
      </c>
      <c r="D179" t="s">
        <v>309</v>
      </c>
      <c r="E179" t="s">
        <v>344</v>
      </c>
      <c r="F179" s="17">
        <v>2</v>
      </c>
      <c r="G179" s="17">
        <v>0.13100000000000001</v>
      </c>
      <c r="H179">
        <v>0.26</v>
      </c>
      <c r="I179">
        <v>150</v>
      </c>
      <c r="J179">
        <v>260</v>
      </c>
      <c r="K179">
        <f t="shared" si="4"/>
        <v>1653.4946157893723</v>
      </c>
      <c r="L179">
        <v>300</v>
      </c>
      <c r="M179">
        <v>260</v>
      </c>
      <c r="N179">
        <v>576.92307692307691</v>
      </c>
      <c r="O179">
        <v>150200</v>
      </c>
      <c r="P179">
        <v>9400</v>
      </c>
      <c r="Q179">
        <v>5100</v>
      </c>
      <c r="R179">
        <v>0.32</v>
      </c>
      <c r="S179" t="s">
        <v>100</v>
      </c>
      <c r="T179">
        <v>1.6</v>
      </c>
      <c r="U179" s="2">
        <v>4309.3</v>
      </c>
      <c r="V179" s="18">
        <f t="shared" si="5"/>
        <v>0.37129000069616874</v>
      </c>
      <c r="W179" t="s">
        <v>103</v>
      </c>
      <c r="AC179">
        <v>1653.4946157893723</v>
      </c>
      <c r="AD179">
        <v>0.37129000069616874</v>
      </c>
    </row>
    <row r="180" spans="1:30" x14ac:dyDescent="0.25">
      <c r="A180" s="15" t="s">
        <v>327</v>
      </c>
      <c r="B180" s="16">
        <v>2015</v>
      </c>
      <c r="C180" t="s">
        <v>345</v>
      </c>
      <c r="D180" t="s">
        <v>309</v>
      </c>
      <c r="E180" t="s">
        <v>344</v>
      </c>
      <c r="F180" s="17">
        <v>2</v>
      </c>
      <c r="G180" s="17">
        <v>0.13100000000000001</v>
      </c>
      <c r="H180">
        <v>0.26</v>
      </c>
      <c r="I180">
        <v>150</v>
      </c>
      <c r="J180">
        <v>260</v>
      </c>
      <c r="K180">
        <f t="shared" si="4"/>
        <v>1653.4946157893723</v>
      </c>
      <c r="L180">
        <v>300</v>
      </c>
      <c r="M180">
        <v>260</v>
      </c>
      <c r="N180">
        <v>576.92307692307691</v>
      </c>
      <c r="O180">
        <v>150200</v>
      </c>
      <c r="P180">
        <v>9400</v>
      </c>
      <c r="Q180">
        <v>5100</v>
      </c>
      <c r="R180">
        <v>0.32</v>
      </c>
      <c r="S180" t="s">
        <v>100</v>
      </c>
      <c r="T180">
        <v>2.44</v>
      </c>
      <c r="U180" s="2">
        <v>4309.3</v>
      </c>
      <c r="V180" s="18">
        <f t="shared" si="5"/>
        <v>0.56621725106165732</v>
      </c>
      <c r="W180" t="s">
        <v>103</v>
      </c>
      <c r="AC180">
        <v>1653.4946157893723</v>
      </c>
      <c r="AD180">
        <v>0.56621725106165732</v>
      </c>
    </row>
    <row r="181" spans="1:30" x14ac:dyDescent="0.25">
      <c r="A181" s="15" t="s">
        <v>346</v>
      </c>
      <c r="B181" s="16">
        <v>2015</v>
      </c>
      <c r="C181" t="s">
        <v>347</v>
      </c>
      <c r="D181" t="s">
        <v>348</v>
      </c>
      <c r="E181" t="s">
        <v>349</v>
      </c>
      <c r="F181" s="17">
        <v>6</v>
      </c>
      <c r="G181" s="17">
        <v>0.13</v>
      </c>
      <c r="H181">
        <v>0.78</v>
      </c>
      <c r="I181">
        <v>114</v>
      </c>
      <c r="J181">
        <v>215</v>
      </c>
      <c r="K181">
        <f t="shared" si="4"/>
        <v>495.90462871680512</v>
      </c>
      <c r="L181">
        <v>255</v>
      </c>
      <c r="M181">
        <v>215</v>
      </c>
      <c r="N181">
        <v>146.15384615384616</v>
      </c>
      <c r="O181">
        <v>122500</v>
      </c>
      <c r="P181">
        <v>11000</v>
      </c>
      <c r="Q181">
        <v>3250</v>
      </c>
      <c r="R181">
        <v>0.27</v>
      </c>
      <c r="S181" t="s">
        <v>109</v>
      </c>
      <c r="T181">
        <v>60.2</v>
      </c>
      <c r="U181" s="2">
        <v>70135</v>
      </c>
      <c r="V181" s="18">
        <f t="shared" si="5"/>
        <v>0.85834462108790188</v>
      </c>
      <c r="W181" t="s">
        <v>108</v>
      </c>
      <c r="AC181">
        <v>495.90462871680512</v>
      </c>
      <c r="AD181">
        <v>0.85834462108790188</v>
      </c>
    </row>
    <row r="182" spans="1:30" x14ac:dyDescent="0.25">
      <c r="A182" s="15" t="s">
        <v>346</v>
      </c>
      <c r="B182" s="16">
        <v>2015</v>
      </c>
      <c r="C182" t="s">
        <v>350</v>
      </c>
      <c r="D182" t="s">
        <v>348</v>
      </c>
      <c r="E182" t="s">
        <v>349</v>
      </c>
      <c r="F182" s="17">
        <v>6</v>
      </c>
      <c r="G182" s="17">
        <v>0.13</v>
      </c>
      <c r="H182">
        <v>0.78</v>
      </c>
      <c r="I182">
        <v>114</v>
      </c>
      <c r="J182">
        <v>215</v>
      </c>
      <c r="K182">
        <f t="shared" si="4"/>
        <v>495.90462871680512</v>
      </c>
      <c r="L182">
        <v>255</v>
      </c>
      <c r="M182">
        <v>215</v>
      </c>
      <c r="N182">
        <v>146.15384615384616</v>
      </c>
      <c r="O182">
        <v>122500</v>
      </c>
      <c r="P182">
        <v>11000</v>
      </c>
      <c r="Q182">
        <v>3250</v>
      </c>
      <c r="R182">
        <v>0.27</v>
      </c>
      <c r="S182" t="s">
        <v>109</v>
      </c>
      <c r="T182">
        <v>57.4</v>
      </c>
      <c r="U182" s="2">
        <v>70135</v>
      </c>
      <c r="V182" s="18">
        <f t="shared" si="5"/>
        <v>0.81842161545590641</v>
      </c>
      <c r="W182" t="s">
        <v>108</v>
      </c>
      <c r="AC182">
        <v>495.90462871680512</v>
      </c>
      <c r="AD182">
        <v>0.81842161545590641</v>
      </c>
    </row>
    <row r="183" spans="1:30" x14ac:dyDescent="0.25">
      <c r="A183" s="15" t="s">
        <v>346</v>
      </c>
      <c r="B183" s="16">
        <v>2015</v>
      </c>
      <c r="C183" t="s">
        <v>351</v>
      </c>
      <c r="D183" t="s">
        <v>348</v>
      </c>
      <c r="E183" t="s">
        <v>349</v>
      </c>
      <c r="F183" s="17">
        <v>6</v>
      </c>
      <c r="G183" s="17">
        <v>0.13</v>
      </c>
      <c r="H183">
        <v>0.78</v>
      </c>
      <c r="I183">
        <v>114</v>
      </c>
      <c r="J183">
        <v>215</v>
      </c>
      <c r="K183">
        <f t="shared" si="4"/>
        <v>495.90462871680512</v>
      </c>
      <c r="L183">
        <v>255</v>
      </c>
      <c r="M183">
        <v>215</v>
      </c>
      <c r="N183">
        <v>146.15384615384616</v>
      </c>
      <c r="O183">
        <v>122500</v>
      </c>
      <c r="P183">
        <v>11000</v>
      </c>
      <c r="Q183">
        <v>3250</v>
      </c>
      <c r="R183">
        <v>0.27</v>
      </c>
      <c r="S183" t="s">
        <v>109</v>
      </c>
      <c r="T183">
        <v>62.1</v>
      </c>
      <c r="U183" s="2">
        <v>70135</v>
      </c>
      <c r="V183" s="18">
        <f t="shared" si="5"/>
        <v>0.88543523205247021</v>
      </c>
      <c r="W183" t="s">
        <v>108</v>
      </c>
      <c r="AC183">
        <v>495.90462871680512</v>
      </c>
      <c r="AD183">
        <v>0.88543523205247021</v>
      </c>
    </row>
    <row r="184" spans="1:30" x14ac:dyDescent="0.25">
      <c r="A184" s="15" t="s">
        <v>346</v>
      </c>
      <c r="B184" s="16">
        <v>2015</v>
      </c>
      <c r="C184" t="s">
        <v>352</v>
      </c>
      <c r="D184" t="s">
        <v>348</v>
      </c>
      <c r="E184" t="s">
        <v>349</v>
      </c>
      <c r="F184" s="17">
        <v>6</v>
      </c>
      <c r="G184" s="17">
        <v>0.13</v>
      </c>
      <c r="H184">
        <v>0.78</v>
      </c>
      <c r="I184">
        <v>114</v>
      </c>
      <c r="J184">
        <v>215</v>
      </c>
      <c r="K184">
        <f t="shared" si="4"/>
        <v>495.90462871680512</v>
      </c>
      <c r="L184">
        <v>255</v>
      </c>
      <c r="M184">
        <v>215</v>
      </c>
      <c r="N184">
        <v>146.15384615384616</v>
      </c>
      <c r="O184">
        <v>122500</v>
      </c>
      <c r="P184">
        <v>11000</v>
      </c>
      <c r="Q184">
        <v>3250</v>
      </c>
      <c r="R184">
        <v>0.27</v>
      </c>
      <c r="S184" t="s">
        <v>109</v>
      </c>
      <c r="T184">
        <v>61.9</v>
      </c>
      <c r="U184" s="2">
        <v>70135</v>
      </c>
      <c r="V184" s="18">
        <f t="shared" si="5"/>
        <v>0.882583588793042</v>
      </c>
      <c r="W184" t="s">
        <v>108</v>
      </c>
      <c r="AC184">
        <v>495.90462871680512</v>
      </c>
      <c r="AD184">
        <v>0.882583588793042</v>
      </c>
    </row>
    <row r="185" spans="1:30" x14ac:dyDescent="0.25">
      <c r="A185" s="15" t="s">
        <v>346</v>
      </c>
      <c r="B185" s="16">
        <v>2015</v>
      </c>
      <c r="C185" t="s">
        <v>353</v>
      </c>
      <c r="D185" t="s">
        <v>348</v>
      </c>
      <c r="E185" t="s">
        <v>349</v>
      </c>
      <c r="F185" s="17">
        <v>6</v>
      </c>
      <c r="G185" s="17">
        <v>0.13</v>
      </c>
      <c r="H185">
        <v>0.78</v>
      </c>
      <c r="I185">
        <v>114</v>
      </c>
      <c r="J185">
        <v>215</v>
      </c>
      <c r="K185">
        <f t="shared" si="4"/>
        <v>495.90462871680512</v>
      </c>
      <c r="L185">
        <v>255</v>
      </c>
      <c r="M185">
        <v>215</v>
      </c>
      <c r="N185">
        <v>146.15384615384616</v>
      </c>
      <c r="O185">
        <v>122500</v>
      </c>
      <c r="P185">
        <v>11000</v>
      </c>
      <c r="Q185">
        <v>3250</v>
      </c>
      <c r="R185">
        <v>0.27</v>
      </c>
      <c r="S185" t="s">
        <v>109</v>
      </c>
      <c r="T185">
        <v>60.4</v>
      </c>
      <c r="U185" s="2">
        <v>70135</v>
      </c>
      <c r="V185" s="18">
        <f t="shared" si="5"/>
        <v>0.8611962643473301</v>
      </c>
      <c r="W185" t="s">
        <v>108</v>
      </c>
      <c r="AC185">
        <v>495.90462871680512</v>
      </c>
      <c r="AD185">
        <v>0.8611962643473301</v>
      </c>
    </row>
    <row r="186" spans="1:30" x14ac:dyDescent="0.25">
      <c r="A186" s="15" t="s">
        <v>346</v>
      </c>
      <c r="B186" s="16">
        <v>2015</v>
      </c>
      <c r="C186" t="s">
        <v>354</v>
      </c>
      <c r="D186" t="s">
        <v>348</v>
      </c>
      <c r="E186" t="s">
        <v>349</v>
      </c>
      <c r="F186" s="17">
        <v>6</v>
      </c>
      <c r="G186" s="17">
        <v>0.13</v>
      </c>
      <c r="H186">
        <v>0.78</v>
      </c>
      <c r="I186">
        <v>114</v>
      </c>
      <c r="J186">
        <v>215</v>
      </c>
      <c r="K186">
        <f t="shared" si="4"/>
        <v>495.90462871680512</v>
      </c>
      <c r="L186">
        <v>255</v>
      </c>
      <c r="M186">
        <v>215</v>
      </c>
      <c r="N186">
        <v>146.15384615384616</v>
      </c>
      <c r="O186">
        <v>122500</v>
      </c>
      <c r="P186">
        <v>11000</v>
      </c>
      <c r="Q186">
        <v>3250</v>
      </c>
      <c r="R186">
        <v>0.27</v>
      </c>
      <c r="S186" t="s">
        <v>109</v>
      </c>
      <c r="T186">
        <v>58.8</v>
      </c>
      <c r="U186" s="2">
        <v>70135</v>
      </c>
      <c r="V186" s="18">
        <f t="shared" si="5"/>
        <v>0.83838311827190415</v>
      </c>
      <c r="W186" t="s">
        <v>108</v>
      </c>
      <c r="AC186">
        <v>495.90462871680512</v>
      </c>
      <c r="AD186">
        <v>0.83838311827190415</v>
      </c>
    </row>
    <row r="187" spans="1:30" x14ac:dyDescent="0.25">
      <c r="A187" s="15" t="s">
        <v>346</v>
      </c>
      <c r="B187" s="16">
        <v>2015</v>
      </c>
      <c r="C187" t="s">
        <v>355</v>
      </c>
      <c r="D187" t="s">
        <v>348</v>
      </c>
      <c r="E187" t="s">
        <v>349</v>
      </c>
      <c r="F187" s="17">
        <v>6</v>
      </c>
      <c r="G187" s="17">
        <v>0.13</v>
      </c>
      <c r="H187">
        <v>0.78</v>
      </c>
      <c r="I187">
        <v>114</v>
      </c>
      <c r="J187">
        <v>215</v>
      </c>
      <c r="K187">
        <f t="shared" si="4"/>
        <v>495.90462871680512</v>
      </c>
      <c r="L187">
        <v>255</v>
      </c>
      <c r="M187">
        <v>215</v>
      </c>
      <c r="N187">
        <v>146.15384615384616</v>
      </c>
      <c r="O187">
        <v>122500</v>
      </c>
      <c r="P187">
        <v>11000</v>
      </c>
      <c r="Q187">
        <v>3250</v>
      </c>
      <c r="R187">
        <v>0.27</v>
      </c>
      <c r="S187" t="s">
        <v>109</v>
      </c>
      <c r="T187">
        <v>61.7</v>
      </c>
      <c r="U187" s="2">
        <v>70135</v>
      </c>
      <c r="V187" s="18">
        <f t="shared" si="5"/>
        <v>0.87973194553361378</v>
      </c>
      <c r="W187" t="s">
        <v>108</v>
      </c>
      <c r="AC187">
        <v>495.90462871680512</v>
      </c>
      <c r="AD187">
        <v>0.87973194553361378</v>
      </c>
    </row>
    <row r="188" spans="1:30" x14ac:dyDescent="0.25">
      <c r="A188" s="15" t="s">
        <v>346</v>
      </c>
      <c r="B188" s="16">
        <v>2015</v>
      </c>
      <c r="C188" t="s">
        <v>356</v>
      </c>
      <c r="D188" t="s">
        <v>348</v>
      </c>
      <c r="E188" t="s">
        <v>349</v>
      </c>
      <c r="F188" s="17">
        <v>6</v>
      </c>
      <c r="G188" s="17">
        <v>0.13</v>
      </c>
      <c r="H188">
        <v>0.78</v>
      </c>
      <c r="I188">
        <v>114</v>
      </c>
      <c r="J188">
        <v>215</v>
      </c>
      <c r="K188">
        <f t="shared" si="4"/>
        <v>495.90462871680512</v>
      </c>
      <c r="L188">
        <v>255</v>
      </c>
      <c r="M188">
        <v>215</v>
      </c>
      <c r="N188">
        <v>146.15384615384616</v>
      </c>
      <c r="O188">
        <v>122500</v>
      </c>
      <c r="P188">
        <v>11000</v>
      </c>
      <c r="Q188">
        <v>3250</v>
      </c>
      <c r="R188">
        <v>0.27</v>
      </c>
      <c r="S188" t="s">
        <v>109</v>
      </c>
      <c r="T188">
        <v>60.5</v>
      </c>
      <c r="U188" s="2">
        <v>70135</v>
      </c>
      <c r="V188" s="18">
        <f t="shared" si="5"/>
        <v>0.86262208597704426</v>
      </c>
      <c r="W188" t="s">
        <v>108</v>
      </c>
      <c r="AC188">
        <v>495.90462871680512</v>
      </c>
      <c r="AD188">
        <v>0.86262208597704426</v>
      </c>
    </row>
    <row r="189" spans="1:30" x14ac:dyDescent="0.25">
      <c r="A189" s="15" t="s">
        <v>346</v>
      </c>
      <c r="B189" s="16">
        <v>2015</v>
      </c>
      <c r="C189" t="s">
        <v>357</v>
      </c>
      <c r="D189" t="s">
        <v>348</v>
      </c>
      <c r="E189" t="s">
        <v>349</v>
      </c>
      <c r="F189" s="17">
        <v>6</v>
      </c>
      <c r="G189" s="17">
        <v>0.13</v>
      </c>
      <c r="H189">
        <v>0.78</v>
      </c>
      <c r="I189">
        <v>114</v>
      </c>
      <c r="J189">
        <v>215</v>
      </c>
      <c r="K189">
        <f t="shared" si="4"/>
        <v>495.90462871680512</v>
      </c>
      <c r="L189">
        <v>255</v>
      </c>
      <c r="M189">
        <v>215</v>
      </c>
      <c r="N189">
        <v>146.15384615384616</v>
      </c>
      <c r="O189">
        <v>122500</v>
      </c>
      <c r="P189">
        <v>11000</v>
      </c>
      <c r="Q189">
        <v>3250</v>
      </c>
      <c r="R189">
        <v>0.27</v>
      </c>
      <c r="S189" t="s">
        <v>109</v>
      </c>
      <c r="T189">
        <v>56.2</v>
      </c>
      <c r="U189" s="2">
        <v>70135</v>
      </c>
      <c r="V189" s="18">
        <f t="shared" si="5"/>
        <v>0.80131175589933701</v>
      </c>
      <c r="W189" t="s">
        <v>108</v>
      </c>
      <c r="AC189">
        <v>495.90462871680512</v>
      </c>
      <c r="AD189">
        <v>0.80131175589933701</v>
      </c>
    </row>
    <row r="190" spans="1:30" x14ac:dyDescent="0.25">
      <c r="A190" s="15" t="s">
        <v>346</v>
      </c>
      <c r="B190" s="16">
        <v>2015</v>
      </c>
      <c r="C190" t="s">
        <v>358</v>
      </c>
      <c r="D190" t="s">
        <v>348</v>
      </c>
      <c r="E190" t="s">
        <v>349</v>
      </c>
      <c r="F190" s="17">
        <v>6</v>
      </c>
      <c r="G190" s="17">
        <v>0.13</v>
      </c>
      <c r="H190">
        <v>0.78</v>
      </c>
      <c r="I190">
        <v>114</v>
      </c>
      <c r="J190">
        <v>215</v>
      </c>
      <c r="K190">
        <f t="shared" si="4"/>
        <v>495.90462871680512</v>
      </c>
      <c r="L190">
        <v>255</v>
      </c>
      <c r="M190">
        <v>215</v>
      </c>
      <c r="N190">
        <v>146.15384615384616</v>
      </c>
      <c r="O190">
        <v>122500</v>
      </c>
      <c r="P190">
        <v>11000</v>
      </c>
      <c r="Q190">
        <v>3250</v>
      </c>
      <c r="R190">
        <v>0.27</v>
      </c>
      <c r="S190" t="s">
        <v>109</v>
      </c>
      <c r="T190">
        <v>57.7</v>
      </c>
      <c r="U190" s="2">
        <v>70135</v>
      </c>
      <c r="V190" s="18">
        <f t="shared" si="5"/>
        <v>0.82269908034504879</v>
      </c>
      <c r="W190" t="s">
        <v>108</v>
      </c>
      <c r="AC190">
        <v>495.90462871680512</v>
      </c>
      <c r="AD190">
        <v>0.82269908034504879</v>
      </c>
    </row>
    <row r="191" spans="1:30" x14ac:dyDescent="0.25">
      <c r="A191" s="15" t="s">
        <v>346</v>
      </c>
      <c r="B191" s="16">
        <v>2015</v>
      </c>
      <c r="C191" t="s">
        <v>359</v>
      </c>
      <c r="D191" t="s">
        <v>348</v>
      </c>
      <c r="E191" t="s">
        <v>349</v>
      </c>
      <c r="F191" s="17">
        <v>6</v>
      </c>
      <c r="G191" s="17">
        <v>0.13</v>
      </c>
      <c r="H191">
        <v>0.78</v>
      </c>
      <c r="I191">
        <v>114</v>
      </c>
      <c r="J191">
        <v>215</v>
      </c>
      <c r="K191">
        <f t="shared" si="4"/>
        <v>495.90462871680512</v>
      </c>
      <c r="L191">
        <v>255</v>
      </c>
      <c r="M191">
        <v>215</v>
      </c>
      <c r="N191">
        <v>146.15384615384616</v>
      </c>
      <c r="O191">
        <v>122500</v>
      </c>
      <c r="P191">
        <v>11000</v>
      </c>
      <c r="Q191">
        <v>3250</v>
      </c>
      <c r="R191">
        <v>0.27</v>
      </c>
      <c r="S191" t="s">
        <v>109</v>
      </c>
      <c r="T191">
        <v>55.4</v>
      </c>
      <c r="U191" s="2">
        <v>70135</v>
      </c>
      <c r="V191" s="18">
        <f t="shared" si="5"/>
        <v>0.78990518286162403</v>
      </c>
      <c r="W191" t="s">
        <v>108</v>
      </c>
      <c r="AC191">
        <v>495.90462871680512</v>
      </c>
      <c r="AD191">
        <v>0.78990518286162403</v>
      </c>
    </row>
    <row r="192" spans="1:30" x14ac:dyDescent="0.25">
      <c r="A192" s="15" t="s">
        <v>361</v>
      </c>
      <c r="B192" s="16">
        <v>2017</v>
      </c>
      <c r="C192" t="s">
        <v>362</v>
      </c>
      <c r="D192" t="s">
        <v>309</v>
      </c>
      <c r="E192" t="s">
        <v>363</v>
      </c>
      <c r="F192" s="17">
        <v>6</v>
      </c>
      <c r="G192" s="17">
        <v>0.125</v>
      </c>
      <c r="H192">
        <v>0.75</v>
      </c>
      <c r="I192">
        <v>400</v>
      </c>
      <c r="J192">
        <v>800</v>
      </c>
      <c r="K192">
        <f t="shared" si="4"/>
        <v>2035.0702963561507</v>
      </c>
      <c r="L192">
        <v>840</v>
      </c>
      <c r="M192">
        <v>800</v>
      </c>
      <c r="N192">
        <v>533.33333333333337</v>
      </c>
      <c r="O192">
        <v>152400</v>
      </c>
      <c r="P192">
        <v>8800</v>
      </c>
      <c r="Q192">
        <v>4900</v>
      </c>
      <c r="R192">
        <v>0.31</v>
      </c>
      <c r="S192" t="s">
        <v>100</v>
      </c>
      <c r="T192">
        <v>63.3</v>
      </c>
      <c r="U192" s="2">
        <v>89718</v>
      </c>
      <c r="V192" s="18">
        <f t="shared" si="5"/>
        <v>0.70554403798568854</v>
      </c>
      <c r="W192" t="s">
        <v>103</v>
      </c>
      <c r="AC192">
        <v>2035.0702963561507</v>
      </c>
      <c r="AD192">
        <v>0.70554403798568854</v>
      </c>
    </row>
    <row r="193" spans="1:30" x14ac:dyDescent="0.25">
      <c r="A193" s="15" t="s">
        <v>361</v>
      </c>
      <c r="B193" s="16">
        <v>2017</v>
      </c>
      <c r="C193" t="s">
        <v>364</v>
      </c>
      <c r="D193" t="s">
        <v>309</v>
      </c>
      <c r="E193" t="s">
        <v>363</v>
      </c>
      <c r="F193" s="17">
        <v>6</v>
      </c>
      <c r="G193" s="17">
        <v>0.125</v>
      </c>
      <c r="H193">
        <v>0.75</v>
      </c>
      <c r="I193">
        <v>400</v>
      </c>
      <c r="J193">
        <v>800</v>
      </c>
      <c r="K193">
        <f t="shared" si="4"/>
        <v>2035.0702963561507</v>
      </c>
      <c r="L193">
        <v>840</v>
      </c>
      <c r="M193">
        <v>800</v>
      </c>
      <c r="N193">
        <v>533.33333333333337</v>
      </c>
      <c r="O193">
        <v>152400</v>
      </c>
      <c r="P193">
        <v>8800</v>
      </c>
      <c r="Q193">
        <v>4900</v>
      </c>
      <c r="R193">
        <v>0.31</v>
      </c>
      <c r="S193" t="s">
        <v>100</v>
      </c>
      <c r="T193">
        <v>58.3</v>
      </c>
      <c r="U193" s="2">
        <v>89718</v>
      </c>
      <c r="V193" s="18">
        <f t="shared" si="5"/>
        <v>0.64981386120956774</v>
      </c>
      <c r="W193" t="s">
        <v>103</v>
      </c>
      <c r="AC193">
        <v>2035.0702963561507</v>
      </c>
      <c r="AD193">
        <v>0.64981386120956774</v>
      </c>
    </row>
    <row r="194" spans="1:30" x14ac:dyDescent="0.25">
      <c r="A194" s="15" t="s">
        <v>365</v>
      </c>
      <c r="B194" s="16">
        <v>2017</v>
      </c>
      <c r="C194" t="s">
        <v>341</v>
      </c>
      <c r="D194" t="s">
        <v>309</v>
      </c>
      <c r="E194" t="s">
        <v>366</v>
      </c>
      <c r="F194" s="17">
        <v>4</v>
      </c>
      <c r="G194" s="17">
        <v>0.125</v>
      </c>
      <c r="H194">
        <v>0.52300000000000002</v>
      </c>
      <c r="I194">
        <v>250</v>
      </c>
      <c r="J194">
        <v>500</v>
      </c>
      <c r="K194">
        <f t="shared" ref="K194:K222" si="6">J194^2*SQRT(1-0.3^2)/(I194*H194)</f>
        <v>1823.9755285218846</v>
      </c>
      <c r="L194">
        <v>550</v>
      </c>
      <c r="M194">
        <v>500</v>
      </c>
      <c r="N194">
        <v>478.0114722753346</v>
      </c>
      <c r="O194">
        <v>171500</v>
      </c>
      <c r="P194">
        <v>8900</v>
      </c>
      <c r="Q194">
        <v>5100</v>
      </c>
      <c r="R194">
        <v>0.32</v>
      </c>
      <c r="S194" t="s">
        <v>100</v>
      </c>
      <c r="T194">
        <v>25.04</v>
      </c>
      <c r="U194" s="2">
        <v>41791</v>
      </c>
      <c r="V194" s="18">
        <f t="shared" ref="V194:V222" si="7">T194*1000/U194</f>
        <v>0.59917207054150412</v>
      </c>
      <c r="W194" t="s">
        <v>103</v>
      </c>
      <c r="AC194">
        <v>1823.9755285218846</v>
      </c>
      <c r="AD194">
        <v>0.59917207054150412</v>
      </c>
    </row>
    <row r="195" spans="1:30" x14ac:dyDescent="0.25">
      <c r="A195" s="15" t="s">
        <v>365</v>
      </c>
      <c r="B195" s="16">
        <v>2017</v>
      </c>
      <c r="C195" t="s">
        <v>342</v>
      </c>
      <c r="D195" t="s">
        <v>309</v>
      </c>
      <c r="E195" t="s">
        <v>366</v>
      </c>
      <c r="F195" s="17">
        <v>4</v>
      </c>
      <c r="G195" s="17">
        <v>0.125</v>
      </c>
      <c r="H195">
        <v>0.52300000000000002</v>
      </c>
      <c r="I195">
        <v>250</v>
      </c>
      <c r="J195">
        <v>500</v>
      </c>
      <c r="K195">
        <f t="shared" si="6"/>
        <v>1823.9755285218846</v>
      </c>
      <c r="L195">
        <v>550</v>
      </c>
      <c r="M195">
        <v>500</v>
      </c>
      <c r="N195">
        <v>478.0114722753346</v>
      </c>
      <c r="O195">
        <v>171500</v>
      </c>
      <c r="P195">
        <v>8900</v>
      </c>
      <c r="Q195">
        <v>5100</v>
      </c>
      <c r="R195">
        <v>0.32</v>
      </c>
      <c r="S195" t="s">
        <v>100</v>
      </c>
      <c r="T195">
        <v>25.2</v>
      </c>
      <c r="U195" s="2">
        <v>41791</v>
      </c>
      <c r="V195" s="18">
        <f t="shared" si="7"/>
        <v>0.60300064607212078</v>
      </c>
      <c r="W195" t="s">
        <v>103</v>
      </c>
      <c r="AC195">
        <v>1823.9755285218846</v>
      </c>
      <c r="AD195">
        <v>0.60300064607212078</v>
      </c>
    </row>
    <row r="196" spans="1:30" x14ac:dyDescent="0.25">
      <c r="A196" s="15" t="s">
        <v>367</v>
      </c>
      <c r="B196" s="16">
        <v>2019</v>
      </c>
      <c r="C196" t="s">
        <v>368</v>
      </c>
      <c r="D196" t="s">
        <v>309</v>
      </c>
      <c r="E196" t="s">
        <v>160</v>
      </c>
      <c r="F196" s="17">
        <v>4</v>
      </c>
      <c r="G196" s="17">
        <v>0.14499999999999999</v>
      </c>
      <c r="H196">
        <v>0.57999999999999996</v>
      </c>
      <c r="I196">
        <v>250.78</v>
      </c>
      <c r="J196">
        <v>560</v>
      </c>
      <c r="K196">
        <f t="shared" si="6"/>
        <v>2056.7232549229452</v>
      </c>
      <c r="L196">
        <v>600</v>
      </c>
      <c r="M196">
        <v>560</v>
      </c>
      <c r="N196">
        <v>432.37931034482762</v>
      </c>
      <c r="O196">
        <v>130820</v>
      </c>
      <c r="P196">
        <v>8530</v>
      </c>
      <c r="Q196">
        <v>4670</v>
      </c>
      <c r="R196">
        <v>0.32</v>
      </c>
      <c r="S196" t="s">
        <v>100</v>
      </c>
      <c r="T196">
        <v>20.47</v>
      </c>
      <c r="U196" s="2">
        <v>28006</v>
      </c>
      <c r="V196" s="18">
        <f t="shared" si="7"/>
        <v>0.73091480397057773</v>
      </c>
      <c r="W196" t="s">
        <v>103</v>
      </c>
      <c r="AC196">
        <v>2056.7232549229452</v>
      </c>
      <c r="AD196">
        <v>0.73091480397057773</v>
      </c>
    </row>
    <row r="197" spans="1:30" x14ac:dyDescent="0.25">
      <c r="A197" s="15" t="s">
        <v>367</v>
      </c>
      <c r="B197" s="16">
        <v>2019</v>
      </c>
      <c r="C197" t="s">
        <v>369</v>
      </c>
      <c r="D197" t="s">
        <v>309</v>
      </c>
      <c r="E197" t="s">
        <v>160</v>
      </c>
      <c r="F197" s="17">
        <v>4</v>
      </c>
      <c r="G197" s="17">
        <v>0.13</v>
      </c>
      <c r="H197">
        <v>0.52</v>
      </c>
      <c r="I197">
        <v>250.87</v>
      </c>
      <c r="J197">
        <v>560</v>
      </c>
      <c r="K197">
        <f t="shared" si="6"/>
        <v>2293.2144871566497</v>
      </c>
      <c r="L197">
        <v>600</v>
      </c>
      <c r="M197">
        <v>560</v>
      </c>
      <c r="N197">
        <v>482.44230769230768</v>
      </c>
      <c r="O197">
        <v>144840</v>
      </c>
      <c r="P197">
        <v>8930</v>
      </c>
      <c r="Q197">
        <v>5110</v>
      </c>
      <c r="R197">
        <v>0.32</v>
      </c>
      <c r="S197" t="s">
        <v>100</v>
      </c>
      <c r="T197">
        <v>21.86</v>
      </c>
      <c r="U197" s="2">
        <v>24622</v>
      </c>
      <c r="V197" s="18">
        <f t="shared" si="7"/>
        <v>0.88782389732759326</v>
      </c>
      <c r="W197" t="s">
        <v>103</v>
      </c>
      <c r="AC197">
        <v>2293.2144871566497</v>
      </c>
      <c r="AD197">
        <v>0.88782389732759326</v>
      </c>
    </row>
    <row r="198" spans="1:30" x14ac:dyDescent="0.25">
      <c r="A198" s="15" t="s">
        <v>367</v>
      </c>
      <c r="B198" s="16">
        <v>2019</v>
      </c>
      <c r="C198" t="s">
        <v>370</v>
      </c>
      <c r="D198" t="s">
        <v>309</v>
      </c>
      <c r="E198" t="s">
        <v>160</v>
      </c>
      <c r="F198" s="17">
        <v>4</v>
      </c>
      <c r="G198" s="17">
        <v>0.12</v>
      </c>
      <c r="H198">
        <v>0.48</v>
      </c>
      <c r="I198">
        <v>250.86</v>
      </c>
      <c r="J198">
        <v>560</v>
      </c>
      <c r="K198">
        <f t="shared" si="6"/>
        <v>2484.4147263775458</v>
      </c>
      <c r="L198">
        <v>600</v>
      </c>
      <c r="M198">
        <v>560</v>
      </c>
      <c r="N198">
        <v>522.625</v>
      </c>
      <c r="O198">
        <v>155930</v>
      </c>
      <c r="P198">
        <v>9260</v>
      </c>
      <c r="Q198">
        <v>5510</v>
      </c>
      <c r="R198">
        <v>0.32</v>
      </c>
      <c r="S198" t="s">
        <v>100</v>
      </c>
      <c r="T198">
        <v>21.49</v>
      </c>
      <c r="U198" s="2">
        <v>22517</v>
      </c>
      <c r="V198" s="18">
        <f t="shared" si="7"/>
        <v>0.95439001643202914</v>
      </c>
      <c r="W198" t="s">
        <v>103</v>
      </c>
      <c r="AC198">
        <v>2484.4147263775458</v>
      </c>
      <c r="AD198">
        <v>0.95439001643202914</v>
      </c>
    </row>
    <row r="199" spans="1:30" x14ac:dyDescent="0.25">
      <c r="A199" s="15" t="s">
        <v>367</v>
      </c>
      <c r="B199" s="16">
        <v>2020</v>
      </c>
      <c r="C199" t="s">
        <v>371</v>
      </c>
      <c r="D199" t="s">
        <v>372</v>
      </c>
      <c r="E199" t="s">
        <v>373</v>
      </c>
      <c r="F199" s="17">
        <v>6</v>
      </c>
      <c r="G199" s="17">
        <v>0.06</v>
      </c>
      <c r="H199">
        <v>0.36</v>
      </c>
      <c r="I199">
        <v>400.93</v>
      </c>
      <c r="J199">
        <v>800</v>
      </c>
      <c r="K199">
        <f t="shared" si="6"/>
        <v>4229.8952775549988</v>
      </c>
      <c r="L199">
        <v>850</v>
      </c>
      <c r="M199">
        <v>800</v>
      </c>
      <c r="N199">
        <v>1114</v>
      </c>
      <c r="O199">
        <v>211940</v>
      </c>
      <c r="P199">
        <v>8020</v>
      </c>
      <c r="Q199">
        <v>5500</v>
      </c>
      <c r="R199">
        <v>0.25</v>
      </c>
      <c r="S199" t="s">
        <v>100</v>
      </c>
      <c r="T199">
        <v>12.4</v>
      </c>
      <c r="U199" s="2">
        <v>23559</v>
      </c>
      <c r="V199" s="18">
        <f t="shared" si="7"/>
        <v>0.5263381298017743</v>
      </c>
      <c r="W199" t="s">
        <v>103</v>
      </c>
      <c r="AC199">
        <v>4229.8952775549988</v>
      </c>
      <c r="AD199">
        <v>0.5263381298017743</v>
      </c>
    </row>
    <row r="200" spans="1:30" x14ac:dyDescent="0.25">
      <c r="A200" s="15" t="s">
        <v>360</v>
      </c>
      <c r="B200" s="16">
        <v>2021</v>
      </c>
      <c r="C200" t="s">
        <v>374</v>
      </c>
      <c r="D200" t="s">
        <v>375</v>
      </c>
      <c r="E200" t="s">
        <v>376</v>
      </c>
      <c r="F200" s="17">
        <v>2</v>
      </c>
      <c r="G200" s="17">
        <v>5.6000000000000001E-2</v>
      </c>
      <c r="H200">
        <v>0.112</v>
      </c>
      <c r="I200">
        <v>100</v>
      </c>
      <c r="J200">
        <v>200</v>
      </c>
      <c r="K200">
        <f t="shared" si="6"/>
        <v>3406.925719346234</v>
      </c>
      <c r="L200">
        <v>200</v>
      </c>
      <c r="M200" s="20" t="s">
        <v>101</v>
      </c>
      <c r="N200">
        <v>892.85714285714289</v>
      </c>
      <c r="O200">
        <v>257400</v>
      </c>
      <c r="P200">
        <v>6770</v>
      </c>
      <c r="Q200">
        <v>4495</v>
      </c>
      <c r="R200">
        <v>0.33</v>
      </c>
      <c r="S200" t="s">
        <v>109</v>
      </c>
      <c r="T200">
        <v>0.42</v>
      </c>
      <c r="U200" s="2">
        <v>957.07</v>
      </c>
      <c r="V200" s="18">
        <f t="shared" si="7"/>
        <v>0.43883937434043485</v>
      </c>
      <c r="W200" s="18" t="s">
        <v>101</v>
      </c>
      <c r="AC200">
        <v>3406.925719346234</v>
      </c>
      <c r="AD200">
        <v>0.43883937434043485</v>
      </c>
    </row>
    <row r="201" spans="1:30" x14ac:dyDescent="0.25">
      <c r="A201" s="15" t="s">
        <v>360</v>
      </c>
      <c r="B201" s="16">
        <v>2021</v>
      </c>
      <c r="C201" t="s">
        <v>377</v>
      </c>
      <c r="D201" t="s">
        <v>375</v>
      </c>
      <c r="E201" t="s">
        <v>376</v>
      </c>
      <c r="F201" s="17">
        <v>2</v>
      </c>
      <c r="G201" s="17">
        <v>5.6000000000000001E-2</v>
      </c>
      <c r="H201">
        <v>0.112</v>
      </c>
      <c r="I201">
        <v>100</v>
      </c>
      <c r="J201">
        <v>200</v>
      </c>
      <c r="K201">
        <f t="shared" si="6"/>
        <v>3406.925719346234</v>
      </c>
      <c r="L201">
        <v>200</v>
      </c>
      <c r="M201" s="20" t="s">
        <v>101</v>
      </c>
      <c r="N201">
        <v>892.85714285714289</v>
      </c>
      <c r="O201">
        <v>257400</v>
      </c>
      <c r="P201">
        <v>6770</v>
      </c>
      <c r="Q201">
        <v>4495</v>
      </c>
      <c r="R201">
        <v>0.33</v>
      </c>
      <c r="S201" t="s">
        <v>109</v>
      </c>
      <c r="T201">
        <v>0.46</v>
      </c>
      <c r="U201" s="2">
        <v>957.07</v>
      </c>
      <c r="V201" s="18">
        <f t="shared" si="7"/>
        <v>0.48063360046809533</v>
      </c>
      <c r="W201" s="18" t="s">
        <v>101</v>
      </c>
      <c r="AC201">
        <v>3406.925719346234</v>
      </c>
      <c r="AD201">
        <v>0.48063360046809533</v>
      </c>
    </row>
    <row r="202" spans="1:30" x14ac:dyDescent="0.25">
      <c r="A202" s="15" t="s">
        <v>378</v>
      </c>
      <c r="B202" s="16">
        <v>2023</v>
      </c>
      <c r="C202" t="s">
        <v>379</v>
      </c>
      <c r="D202" t="s">
        <v>348</v>
      </c>
      <c r="E202" t="s">
        <v>349</v>
      </c>
      <c r="F202" s="17">
        <v>6</v>
      </c>
      <c r="G202" s="17">
        <v>0.1366666</v>
      </c>
      <c r="H202">
        <v>0.82</v>
      </c>
      <c r="I202">
        <v>114</v>
      </c>
      <c r="J202">
        <v>215</v>
      </c>
      <c r="K202">
        <f t="shared" si="6"/>
        <v>471.71415902330244</v>
      </c>
      <c r="L202">
        <v>255</v>
      </c>
      <c r="M202">
        <v>215</v>
      </c>
      <c r="N202">
        <v>139.02000000000001</v>
      </c>
      <c r="O202">
        <v>140555</v>
      </c>
      <c r="P202">
        <v>10366</v>
      </c>
      <c r="Q202">
        <v>3679</v>
      </c>
      <c r="R202">
        <v>0.32</v>
      </c>
      <c r="S202" t="s">
        <v>100</v>
      </c>
      <c r="T202">
        <v>66.25</v>
      </c>
      <c r="U202" s="2">
        <v>84023</v>
      </c>
      <c r="V202" s="18">
        <f t="shared" si="7"/>
        <v>0.78847458434000217</v>
      </c>
      <c r="W202" t="s">
        <v>108</v>
      </c>
      <c r="AC202">
        <v>471.71415902330244</v>
      </c>
      <c r="AD202">
        <v>0.78847458434000217</v>
      </c>
    </row>
    <row r="203" spans="1:30" x14ac:dyDescent="0.25">
      <c r="A203" s="15" t="s">
        <v>378</v>
      </c>
      <c r="B203" s="16">
        <v>2023</v>
      </c>
      <c r="C203" t="s">
        <v>380</v>
      </c>
      <c r="D203" t="s">
        <v>348</v>
      </c>
      <c r="E203" t="s">
        <v>349</v>
      </c>
      <c r="F203" s="17">
        <v>6</v>
      </c>
      <c r="G203" s="17">
        <v>0.1366666</v>
      </c>
      <c r="H203">
        <v>0.82</v>
      </c>
      <c r="I203">
        <v>114</v>
      </c>
      <c r="J203">
        <v>215</v>
      </c>
      <c r="K203">
        <f t="shared" si="6"/>
        <v>471.71415902330244</v>
      </c>
      <c r="L203">
        <v>255</v>
      </c>
      <c r="M203">
        <v>215</v>
      </c>
      <c r="N203">
        <v>139.02000000000001</v>
      </c>
      <c r="O203">
        <v>140555</v>
      </c>
      <c r="P203">
        <v>10366</v>
      </c>
      <c r="Q203">
        <v>3679</v>
      </c>
      <c r="R203">
        <v>0.32</v>
      </c>
      <c r="S203" t="s">
        <v>100</v>
      </c>
      <c r="T203">
        <v>66.540000000000006</v>
      </c>
      <c r="U203" s="2">
        <v>85701</v>
      </c>
      <c r="V203" s="18">
        <f t="shared" si="7"/>
        <v>0.77642034515349878</v>
      </c>
      <c r="W203" t="s">
        <v>108</v>
      </c>
      <c r="AC203">
        <v>471.71415902330244</v>
      </c>
      <c r="AD203">
        <v>0.77642034515349878</v>
      </c>
    </row>
    <row r="204" spans="1:30" x14ac:dyDescent="0.25">
      <c r="A204" s="15" t="s">
        <v>378</v>
      </c>
      <c r="B204" s="16">
        <v>2023</v>
      </c>
      <c r="C204" t="s">
        <v>381</v>
      </c>
      <c r="D204" t="s">
        <v>348</v>
      </c>
      <c r="E204" t="s">
        <v>349</v>
      </c>
      <c r="F204" s="17">
        <v>6</v>
      </c>
      <c r="G204" s="17">
        <v>0.13333329999999999</v>
      </c>
      <c r="H204">
        <v>0.8</v>
      </c>
      <c r="I204">
        <v>114</v>
      </c>
      <c r="J204">
        <v>215</v>
      </c>
      <c r="K204">
        <f t="shared" si="6"/>
        <v>483.50701299888499</v>
      </c>
      <c r="L204">
        <v>255</v>
      </c>
      <c r="M204">
        <v>215</v>
      </c>
      <c r="N204">
        <v>142.5</v>
      </c>
      <c r="O204">
        <v>144642</v>
      </c>
      <c r="P204">
        <v>10559</v>
      </c>
      <c r="Q204">
        <v>3738</v>
      </c>
      <c r="R204">
        <v>0.32</v>
      </c>
      <c r="S204" t="s">
        <v>100</v>
      </c>
      <c r="T204">
        <v>59.9</v>
      </c>
      <c r="U204" s="2">
        <v>83632</v>
      </c>
      <c r="V204" s="18">
        <f t="shared" si="7"/>
        <v>0.7162330208532619</v>
      </c>
      <c r="W204" t="s">
        <v>108</v>
      </c>
      <c r="AC204">
        <v>483.50701299888499</v>
      </c>
      <c r="AD204">
        <v>0.7162330208532619</v>
      </c>
    </row>
    <row r="205" spans="1:30" x14ac:dyDescent="0.25">
      <c r="A205" s="15" t="s">
        <v>378</v>
      </c>
      <c r="B205" s="16">
        <v>2023</v>
      </c>
      <c r="C205" t="s">
        <v>382</v>
      </c>
      <c r="D205" t="s">
        <v>348</v>
      </c>
      <c r="E205" t="s">
        <v>349</v>
      </c>
      <c r="F205" s="17">
        <v>6</v>
      </c>
      <c r="G205" s="17">
        <v>0.13333329999999999</v>
      </c>
      <c r="H205">
        <v>0.8</v>
      </c>
      <c r="I205">
        <v>114</v>
      </c>
      <c r="J205">
        <v>215</v>
      </c>
      <c r="K205">
        <f t="shared" si="6"/>
        <v>483.50701299888499</v>
      </c>
      <c r="L205">
        <v>255</v>
      </c>
      <c r="M205">
        <v>215</v>
      </c>
      <c r="N205">
        <v>142.5</v>
      </c>
      <c r="O205">
        <v>144642</v>
      </c>
      <c r="P205">
        <v>10559</v>
      </c>
      <c r="Q205">
        <v>3738</v>
      </c>
      <c r="R205">
        <v>0.32</v>
      </c>
      <c r="S205" t="s">
        <v>100</v>
      </c>
      <c r="T205">
        <v>64.069999999999993</v>
      </c>
      <c r="U205" s="2">
        <v>83632</v>
      </c>
      <c r="V205" s="18">
        <f t="shared" si="7"/>
        <v>0.76609431796441541</v>
      </c>
      <c r="W205" t="s">
        <v>108</v>
      </c>
      <c r="AC205">
        <v>483.50701299888499</v>
      </c>
      <c r="AD205">
        <v>0.76609431796441541</v>
      </c>
    </row>
    <row r="206" spans="1:30" x14ac:dyDescent="0.25">
      <c r="A206" s="15" t="s">
        <v>378</v>
      </c>
      <c r="B206" s="16">
        <v>2023</v>
      </c>
      <c r="C206" t="s">
        <v>383</v>
      </c>
      <c r="D206" t="s">
        <v>348</v>
      </c>
      <c r="E206" t="s">
        <v>349</v>
      </c>
      <c r="F206" s="17">
        <v>6</v>
      </c>
      <c r="G206" s="17">
        <v>0.13</v>
      </c>
      <c r="H206">
        <v>0.78</v>
      </c>
      <c r="I206">
        <v>114</v>
      </c>
      <c r="J206">
        <v>215</v>
      </c>
      <c r="K206">
        <f t="shared" si="6"/>
        <v>495.90462871680512</v>
      </c>
      <c r="L206">
        <v>255</v>
      </c>
      <c r="M206">
        <v>215</v>
      </c>
      <c r="N206">
        <v>146.15</v>
      </c>
      <c r="O206">
        <v>147872</v>
      </c>
      <c r="P206">
        <v>10714</v>
      </c>
      <c r="Q206">
        <v>3784</v>
      </c>
      <c r="R206">
        <v>0.32</v>
      </c>
      <c r="S206" t="s">
        <v>100</v>
      </c>
      <c r="T206">
        <v>67.14</v>
      </c>
      <c r="U206" s="2">
        <v>81176</v>
      </c>
      <c r="V206" s="18">
        <f t="shared" si="7"/>
        <v>0.82709175125652901</v>
      </c>
      <c r="W206" t="s">
        <v>108</v>
      </c>
      <c r="AC206">
        <v>495.90462871680512</v>
      </c>
      <c r="AD206">
        <v>0.82709175125652901</v>
      </c>
    </row>
    <row r="207" spans="1:30" x14ac:dyDescent="0.25">
      <c r="A207" s="15" t="s">
        <v>378</v>
      </c>
      <c r="B207" s="16">
        <v>2023</v>
      </c>
      <c r="C207" t="s">
        <v>384</v>
      </c>
      <c r="D207" t="s">
        <v>348</v>
      </c>
      <c r="E207" t="s">
        <v>349</v>
      </c>
      <c r="F207" s="17">
        <v>6</v>
      </c>
      <c r="G207" s="17">
        <v>0.13</v>
      </c>
      <c r="H207">
        <v>0.78</v>
      </c>
      <c r="I207">
        <v>114</v>
      </c>
      <c r="J207">
        <v>215</v>
      </c>
      <c r="K207">
        <f t="shared" si="6"/>
        <v>495.90462871680512</v>
      </c>
      <c r="L207">
        <v>255</v>
      </c>
      <c r="M207">
        <v>215</v>
      </c>
      <c r="N207">
        <v>146.15</v>
      </c>
      <c r="O207">
        <v>147872</v>
      </c>
      <c r="P207">
        <v>10714</v>
      </c>
      <c r="Q207">
        <v>3784</v>
      </c>
      <c r="R207">
        <v>0.32</v>
      </c>
      <c r="S207" t="s">
        <v>100</v>
      </c>
      <c r="T207">
        <v>62.15</v>
      </c>
      <c r="U207" s="2">
        <v>81176</v>
      </c>
      <c r="V207" s="18">
        <f t="shared" si="7"/>
        <v>0.7656203804080024</v>
      </c>
      <c r="W207" t="s">
        <v>108</v>
      </c>
      <c r="AC207">
        <v>495.90462871680512</v>
      </c>
      <c r="AD207">
        <v>0.7656203804080024</v>
      </c>
    </row>
    <row r="208" spans="1:30" x14ac:dyDescent="0.25">
      <c r="A208" s="15" t="s">
        <v>378</v>
      </c>
      <c r="B208" s="16">
        <v>2023</v>
      </c>
      <c r="C208" t="s">
        <v>385</v>
      </c>
      <c r="D208" t="s">
        <v>348</v>
      </c>
      <c r="E208" t="s">
        <v>386</v>
      </c>
      <c r="F208" s="17">
        <v>6</v>
      </c>
      <c r="G208" s="17">
        <v>0.12</v>
      </c>
      <c r="H208">
        <v>0.72</v>
      </c>
      <c r="I208">
        <v>114</v>
      </c>
      <c r="J208">
        <v>215</v>
      </c>
      <c r="K208">
        <f t="shared" si="6"/>
        <v>537.2300144432055</v>
      </c>
      <c r="L208">
        <v>255</v>
      </c>
      <c r="M208">
        <v>215</v>
      </c>
      <c r="N208">
        <v>158.333</v>
      </c>
      <c r="O208">
        <v>159805</v>
      </c>
      <c r="P208">
        <v>11311</v>
      </c>
      <c r="Q208">
        <v>3964</v>
      </c>
      <c r="R208">
        <v>0.32</v>
      </c>
      <c r="S208" t="s">
        <v>100</v>
      </c>
      <c r="T208">
        <v>66.260000000000005</v>
      </c>
      <c r="U208" s="2">
        <v>74200</v>
      </c>
      <c r="V208" s="18">
        <f t="shared" si="7"/>
        <v>0.89299191374663078</v>
      </c>
      <c r="W208" t="s">
        <v>103</v>
      </c>
      <c r="AC208">
        <v>537.2300144432055</v>
      </c>
      <c r="AD208">
        <v>0.89299191374663078</v>
      </c>
    </row>
    <row r="209" spans="1:30" x14ac:dyDescent="0.25">
      <c r="A209" s="15" t="s">
        <v>378</v>
      </c>
      <c r="B209" s="16">
        <v>2023</v>
      </c>
      <c r="C209" t="s">
        <v>387</v>
      </c>
      <c r="D209" t="s">
        <v>348</v>
      </c>
      <c r="E209" t="s">
        <v>386</v>
      </c>
      <c r="F209" s="17">
        <v>6</v>
      </c>
      <c r="G209" s="17">
        <v>0.12</v>
      </c>
      <c r="H209">
        <v>0.72</v>
      </c>
      <c r="I209">
        <v>114</v>
      </c>
      <c r="J209">
        <v>215</v>
      </c>
      <c r="K209">
        <f t="shared" si="6"/>
        <v>537.2300144432055</v>
      </c>
      <c r="L209">
        <v>255</v>
      </c>
      <c r="M209">
        <v>215</v>
      </c>
      <c r="N209">
        <v>158.333</v>
      </c>
      <c r="O209">
        <v>159805</v>
      </c>
      <c r="P209">
        <v>11311</v>
      </c>
      <c r="Q209">
        <v>3964</v>
      </c>
      <c r="R209">
        <v>0.32</v>
      </c>
      <c r="S209" t="s">
        <v>100</v>
      </c>
      <c r="T209">
        <v>64.16</v>
      </c>
      <c r="U209" s="2">
        <v>74200</v>
      </c>
      <c r="V209" s="18">
        <f t="shared" si="7"/>
        <v>0.86469002695417785</v>
      </c>
      <c r="W209" t="s">
        <v>103</v>
      </c>
      <c r="AC209">
        <v>537.2300144432055</v>
      </c>
      <c r="AD209">
        <v>0.86469002695417785</v>
      </c>
    </row>
    <row r="210" spans="1:30" x14ac:dyDescent="0.25">
      <c r="A210" s="15" t="s">
        <v>378</v>
      </c>
      <c r="B210" s="16">
        <v>2023</v>
      </c>
      <c r="C210" t="s">
        <v>388</v>
      </c>
      <c r="D210" t="s">
        <v>348</v>
      </c>
      <c r="E210" t="s">
        <v>386</v>
      </c>
      <c r="F210" s="17">
        <v>6</v>
      </c>
      <c r="G210" s="17">
        <v>0.12</v>
      </c>
      <c r="H210">
        <v>0.72</v>
      </c>
      <c r="I210">
        <v>114</v>
      </c>
      <c r="J210">
        <v>215</v>
      </c>
      <c r="K210">
        <f t="shared" si="6"/>
        <v>537.2300144432055</v>
      </c>
      <c r="L210">
        <v>255</v>
      </c>
      <c r="M210">
        <v>215</v>
      </c>
      <c r="N210">
        <v>158.333</v>
      </c>
      <c r="O210">
        <v>159805</v>
      </c>
      <c r="P210">
        <v>11311</v>
      </c>
      <c r="Q210">
        <v>3964</v>
      </c>
      <c r="R210">
        <v>0.32</v>
      </c>
      <c r="S210" t="s">
        <v>100</v>
      </c>
      <c r="T210">
        <v>63.49</v>
      </c>
      <c r="U210" s="2">
        <v>74200</v>
      </c>
      <c r="V210" s="18">
        <f t="shared" si="7"/>
        <v>0.85566037735849054</v>
      </c>
      <c r="W210" t="s">
        <v>103</v>
      </c>
      <c r="AC210">
        <v>537.2300144432055</v>
      </c>
      <c r="AD210">
        <v>0.85566037735849054</v>
      </c>
    </row>
    <row r="211" spans="1:30" x14ac:dyDescent="0.25">
      <c r="A211" s="15" t="s">
        <v>378</v>
      </c>
      <c r="B211" s="16">
        <v>2023</v>
      </c>
      <c r="C211" t="s">
        <v>389</v>
      </c>
      <c r="D211" t="s">
        <v>348</v>
      </c>
      <c r="E211" t="s">
        <v>386</v>
      </c>
      <c r="F211" s="17">
        <v>6</v>
      </c>
      <c r="G211" s="17">
        <v>0.11799999999999999</v>
      </c>
      <c r="H211">
        <v>0.71</v>
      </c>
      <c r="I211">
        <v>114</v>
      </c>
      <c r="J211">
        <v>215</v>
      </c>
      <c r="K211">
        <f t="shared" si="6"/>
        <v>544.79663436494081</v>
      </c>
      <c r="L211">
        <v>255</v>
      </c>
      <c r="M211">
        <v>215</v>
      </c>
      <c r="N211">
        <v>160.56</v>
      </c>
      <c r="O211">
        <v>162435</v>
      </c>
      <c r="P211">
        <v>11449</v>
      </c>
      <c r="Q211">
        <v>4004</v>
      </c>
      <c r="R211">
        <v>0.32</v>
      </c>
      <c r="S211" t="s">
        <v>100</v>
      </c>
      <c r="T211">
        <v>54.86</v>
      </c>
      <c r="U211" s="2">
        <v>73273</v>
      </c>
      <c r="V211" s="18">
        <f t="shared" si="7"/>
        <v>0.74870689066914142</v>
      </c>
      <c r="W211" t="s">
        <v>103</v>
      </c>
      <c r="AC211">
        <v>544.79663436494081</v>
      </c>
      <c r="AD211">
        <v>0.74870689066914142</v>
      </c>
    </row>
    <row r="212" spans="1:30" x14ac:dyDescent="0.25">
      <c r="A212" s="15" t="s">
        <v>378</v>
      </c>
      <c r="B212" s="16">
        <v>2023</v>
      </c>
      <c r="C212" t="s">
        <v>390</v>
      </c>
      <c r="D212" t="s">
        <v>348</v>
      </c>
      <c r="E212" t="s">
        <v>386</v>
      </c>
      <c r="F212" s="17">
        <v>6</v>
      </c>
      <c r="G212" s="17">
        <v>0.11700000000000001</v>
      </c>
      <c r="H212">
        <v>0.7</v>
      </c>
      <c r="I212">
        <v>114</v>
      </c>
      <c r="J212">
        <v>215</v>
      </c>
      <c r="K212">
        <f t="shared" si="6"/>
        <v>552.57944342729718</v>
      </c>
      <c r="L212">
        <v>255</v>
      </c>
      <c r="M212">
        <v>215</v>
      </c>
      <c r="N212">
        <v>162.86000000000001</v>
      </c>
      <c r="O212">
        <v>163783</v>
      </c>
      <c r="P212">
        <v>11520</v>
      </c>
      <c r="Q212">
        <v>4026</v>
      </c>
      <c r="R212">
        <v>0.32</v>
      </c>
      <c r="S212" t="s">
        <v>100</v>
      </c>
      <c r="T212">
        <v>56.24</v>
      </c>
      <c r="U212" s="2">
        <v>71803</v>
      </c>
      <c r="V212" s="18">
        <f t="shared" si="7"/>
        <v>0.78325418158015681</v>
      </c>
      <c r="W212" t="s">
        <v>103</v>
      </c>
      <c r="AC212">
        <v>552.57944342729718</v>
      </c>
      <c r="AD212">
        <v>0.78325418158015681</v>
      </c>
    </row>
    <row r="213" spans="1:30" x14ac:dyDescent="0.25">
      <c r="A213" s="15" t="s">
        <v>378</v>
      </c>
      <c r="B213" s="16">
        <v>2023</v>
      </c>
      <c r="C213" t="s">
        <v>391</v>
      </c>
      <c r="D213" t="s">
        <v>348</v>
      </c>
      <c r="E213" t="s">
        <v>386</v>
      </c>
      <c r="F213" s="17">
        <v>6</v>
      </c>
      <c r="G213" s="17">
        <v>0.11700000000000001</v>
      </c>
      <c r="H213">
        <v>0.7</v>
      </c>
      <c r="I213">
        <v>114</v>
      </c>
      <c r="J213">
        <v>215</v>
      </c>
      <c r="K213">
        <f t="shared" si="6"/>
        <v>552.57944342729718</v>
      </c>
      <c r="L213">
        <v>255</v>
      </c>
      <c r="M213">
        <v>215</v>
      </c>
      <c r="N213">
        <v>162.86000000000001</v>
      </c>
      <c r="O213">
        <v>163783</v>
      </c>
      <c r="P213">
        <v>11520</v>
      </c>
      <c r="Q213">
        <v>4026</v>
      </c>
      <c r="R213">
        <v>0.32</v>
      </c>
      <c r="S213" t="s">
        <v>100</v>
      </c>
      <c r="T213">
        <v>51.51</v>
      </c>
      <c r="U213" s="2">
        <v>71803</v>
      </c>
      <c r="V213" s="18">
        <f t="shared" si="7"/>
        <v>0.71737949667841172</v>
      </c>
      <c r="W213" t="s">
        <v>103</v>
      </c>
      <c r="AC213">
        <v>552.57944342729718</v>
      </c>
      <c r="AD213">
        <v>0.71737949667841172</v>
      </c>
    </row>
    <row r="214" spans="1:30" x14ac:dyDescent="0.25">
      <c r="A214" s="15" t="s">
        <v>392</v>
      </c>
      <c r="B214" s="16">
        <v>2023</v>
      </c>
      <c r="C214" t="s">
        <v>393</v>
      </c>
      <c r="D214" t="s">
        <v>309</v>
      </c>
      <c r="E214" t="s">
        <v>272</v>
      </c>
      <c r="F214" s="17">
        <v>8</v>
      </c>
      <c r="G214" s="17">
        <v>0.13100000000000001</v>
      </c>
      <c r="H214">
        <v>1.05</v>
      </c>
      <c r="I214">
        <v>300</v>
      </c>
      <c r="J214">
        <v>1040</v>
      </c>
      <c r="K214">
        <f t="shared" si="6"/>
        <v>3275.4940960398999</v>
      </c>
      <c r="L214">
        <v>1100</v>
      </c>
      <c r="M214">
        <v>1040</v>
      </c>
      <c r="N214">
        <v>285.71428571428572</v>
      </c>
      <c r="O214">
        <v>138000</v>
      </c>
      <c r="P214">
        <v>9720</v>
      </c>
      <c r="Q214">
        <v>4690</v>
      </c>
      <c r="R214">
        <v>0.35599999999999998</v>
      </c>
      <c r="S214" t="s">
        <v>100</v>
      </c>
      <c r="T214">
        <v>154.30000000000001</v>
      </c>
      <c r="U214" s="2">
        <v>198578</v>
      </c>
      <c r="V214" s="18">
        <f t="shared" si="7"/>
        <v>0.77702464522756798</v>
      </c>
      <c r="W214" t="s">
        <v>103</v>
      </c>
      <c r="AC214">
        <v>3275.4940960398999</v>
      </c>
      <c r="AD214">
        <v>0.77702464522756798</v>
      </c>
    </row>
    <row r="215" spans="1:30" x14ac:dyDescent="0.25">
      <c r="A215" s="15" t="s">
        <v>394</v>
      </c>
      <c r="B215" s="16">
        <v>2023</v>
      </c>
      <c r="C215" t="s">
        <v>395</v>
      </c>
      <c r="D215" t="s">
        <v>309</v>
      </c>
      <c r="E215" t="s">
        <v>396</v>
      </c>
      <c r="F215" s="17">
        <v>24</v>
      </c>
      <c r="G215" s="17">
        <v>0.17299999999999999</v>
      </c>
      <c r="H215">
        <v>4.1520000000000001</v>
      </c>
      <c r="I215">
        <v>400</v>
      </c>
      <c r="J215">
        <v>1200</v>
      </c>
      <c r="K215">
        <f t="shared" si="6"/>
        <v>827.11491452336327</v>
      </c>
      <c r="L215">
        <v>1200</v>
      </c>
      <c r="M215" s="20" t="s">
        <v>101</v>
      </c>
      <c r="N215">
        <v>96.39</v>
      </c>
      <c r="O215">
        <v>152200</v>
      </c>
      <c r="P215">
        <v>8750</v>
      </c>
      <c r="Q215">
        <v>4690</v>
      </c>
      <c r="R215">
        <v>0.35599999999999998</v>
      </c>
      <c r="S215" t="s">
        <v>100</v>
      </c>
      <c r="T215">
        <v>2077</v>
      </c>
      <c r="U215" s="2">
        <v>2212670</v>
      </c>
      <c r="V215" s="18">
        <f t="shared" si="7"/>
        <v>0.93868493720256518</v>
      </c>
      <c r="W215" t="s">
        <v>110</v>
      </c>
      <c r="AC215">
        <v>827.11491452336327</v>
      </c>
      <c r="AD215">
        <v>0.93868493720256518</v>
      </c>
    </row>
    <row r="216" spans="1:30" x14ac:dyDescent="0.25">
      <c r="A216" s="15" t="s">
        <v>378</v>
      </c>
      <c r="B216" s="16">
        <v>2024</v>
      </c>
      <c r="C216" t="s">
        <v>397</v>
      </c>
      <c r="D216" t="s">
        <v>348</v>
      </c>
      <c r="E216" t="s">
        <v>386</v>
      </c>
      <c r="F216" s="17">
        <v>6</v>
      </c>
      <c r="G216" s="17">
        <v>0.13300000000000001</v>
      </c>
      <c r="H216">
        <v>0.8</v>
      </c>
      <c r="I216">
        <v>300.2</v>
      </c>
      <c r="J216">
        <v>750</v>
      </c>
      <c r="K216">
        <f t="shared" si="6"/>
        <v>2234.3054663434041</v>
      </c>
      <c r="L216">
        <v>800</v>
      </c>
      <c r="M216">
        <v>750</v>
      </c>
      <c r="N216">
        <v>375.25</v>
      </c>
      <c r="O216">
        <v>144292</v>
      </c>
      <c r="P216">
        <v>10542</v>
      </c>
      <c r="Q216">
        <v>3733</v>
      </c>
      <c r="R216">
        <v>0.32</v>
      </c>
      <c r="S216" t="s">
        <v>100</v>
      </c>
      <c r="T216">
        <v>52.27</v>
      </c>
      <c r="U216" s="2">
        <v>83829</v>
      </c>
      <c r="V216" s="18">
        <f t="shared" si="7"/>
        <v>0.62353123620704054</v>
      </c>
      <c r="W216" t="s">
        <v>103</v>
      </c>
      <c r="AC216">
        <v>2234.3054663434041</v>
      </c>
      <c r="AD216">
        <v>0.62353123620704054</v>
      </c>
    </row>
    <row r="217" spans="1:30" x14ac:dyDescent="0.25">
      <c r="A217" s="15" t="s">
        <v>378</v>
      </c>
      <c r="B217" s="16">
        <v>2024</v>
      </c>
      <c r="C217" t="s">
        <v>398</v>
      </c>
      <c r="D217" t="s">
        <v>348</v>
      </c>
      <c r="E217" t="s">
        <v>386</v>
      </c>
      <c r="F217" s="17">
        <v>6</v>
      </c>
      <c r="G217" s="17">
        <v>0.13500000000000001</v>
      </c>
      <c r="H217">
        <v>0.86</v>
      </c>
      <c r="I217">
        <v>300.2</v>
      </c>
      <c r="J217">
        <v>750</v>
      </c>
      <c r="K217">
        <f t="shared" si="6"/>
        <v>2078.4236896217717</v>
      </c>
      <c r="L217">
        <v>800</v>
      </c>
      <c r="M217">
        <v>750</v>
      </c>
      <c r="N217">
        <v>349.07</v>
      </c>
      <c r="O217">
        <v>142568</v>
      </c>
      <c r="P217">
        <v>10461</v>
      </c>
      <c r="Q217">
        <v>3708</v>
      </c>
      <c r="R217">
        <v>0.32</v>
      </c>
      <c r="S217" t="s">
        <v>100</v>
      </c>
      <c r="T217">
        <v>52.4</v>
      </c>
      <c r="U217" s="2">
        <v>95791</v>
      </c>
      <c r="V217" s="18">
        <f t="shared" si="7"/>
        <v>0.54702425071248861</v>
      </c>
      <c r="W217" t="s">
        <v>103</v>
      </c>
      <c r="AC217">
        <v>2078.4236896217717</v>
      </c>
      <c r="AD217">
        <v>0.54702425071248861</v>
      </c>
    </row>
    <row r="218" spans="1:30" x14ac:dyDescent="0.25">
      <c r="A218" s="15" t="s">
        <v>378</v>
      </c>
      <c r="B218" s="16">
        <v>2024</v>
      </c>
      <c r="C218" t="s">
        <v>399</v>
      </c>
      <c r="D218" t="s">
        <v>348</v>
      </c>
      <c r="E218" t="s">
        <v>386</v>
      </c>
      <c r="F218" s="17">
        <v>6</v>
      </c>
      <c r="G218" s="17">
        <v>0.13700000000000001</v>
      </c>
      <c r="H218">
        <v>0.87</v>
      </c>
      <c r="I218">
        <v>300.2</v>
      </c>
      <c r="J218">
        <v>750</v>
      </c>
      <c r="K218">
        <f t="shared" si="6"/>
        <v>2054.5337621548547</v>
      </c>
      <c r="L218">
        <v>800</v>
      </c>
      <c r="M218">
        <v>750</v>
      </c>
      <c r="N218">
        <v>345</v>
      </c>
      <c r="O218">
        <v>140886</v>
      </c>
      <c r="P218">
        <v>10382</v>
      </c>
      <c r="Q218">
        <v>3684</v>
      </c>
      <c r="R218">
        <v>0.32</v>
      </c>
      <c r="S218" t="s">
        <v>100</v>
      </c>
      <c r="T218">
        <v>53.1</v>
      </c>
      <c r="U218" s="2">
        <v>97041</v>
      </c>
      <c r="V218" s="18">
        <f t="shared" si="7"/>
        <v>0.54719139332859312</v>
      </c>
      <c r="W218" t="s">
        <v>103</v>
      </c>
      <c r="AC218">
        <v>2054.5337621548547</v>
      </c>
      <c r="AD218">
        <v>0.54719139332859312</v>
      </c>
    </row>
    <row r="219" spans="1:30" x14ac:dyDescent="0.25">
      <c r="A219" s="15" t="s">
        <v>378</v>
      </c>
      <c r="B219" s="16">
        <v>2024</v>
      </c>
      <c r="C219" t="s">
        <v>400</v>
      </c>
      <c r="D219" t="s">
        <v>348</v>
      </c>
      <c r="E219" t="s">
        <v>386</v>
      </c>
      <c r="F219" s="17">
        <v>6</v>
      </c>
      <c r="G219" s="17">
        <v>0.13200000000000001</v>
      </c>
      <c r="H219">
        <v>0.84</v>
      </c>
      <c r="I219">
        <v>300.2</v>
      </c>
      <c r="J219">
        <v>750</v>
      </c>
      <c r="K219">
        <f t="shared" si="6"/>
        <v>2127.9099679460996</v>
      </c>
      <c r="L219">
        <v>800</v>
      </c>
      <c r="M219">
        <v>750</v>
      </c>
      <c r="N219">
        <v>357.38</v>
      </c>
      <c r="O219">
        <v>146059</v>
      </c>
      <c r="P219">
        <v>10626</v>
      </c>
      <c r="Q219">
        <v>3758</v>
      </c>
      <c r="R219">
        <v>0.32</v>
      </c>
      <c r="S219" t="s">
        <v>100</v>
      </c>
      <c r="T219">
        <v>57.63</v>
      </c>
      <c r="U219" s="2">
        <v>93464</v>
      </c>
      <c r="V219" s="18">
        <f t="shared" si="7"/>
        <v>0.61660104425233242</v>
      </c>
      <c r="W219" t="s">
        <v>103</v>
      </c>
      <c r="AC219">
        <v>2127.9099679460996</v>
      </c>
      <c r="AD219">
        <v>0.61660104425233242</v>
      </c>
    </row>
    <row r="220" spans="1:30" x14ac:dyDescent="0.25">
      <c r="A220" s="15" t="s">
        <v>378</v>
      </c>
      <c r="B220" s="16">
        <v>2024</v>
      </c>
      <c r="C220" t="s">
        <v>401</v>
      </c>
      <c r="D220" t="s">
        <v>348</v>
      </c>
      <c r="E220" t="s">
        <v>386</v>
      </c>
      <c r="F220" s="17">
        <v>6</v>
      </c>
      <c r="G220" s="17">
        <v>0.13200000000000001</v>
      </c>
      <c r="H220">
        <v>0.84</v>
      </c>
      <c r="I220">
        <v>300.2</v>
      </c>
      <c r="J220">
        <v>750</v>
      </c>
      <c r="K220">
        <f t="shared" si="6"/>
        <v>2127.9099679460996</v>
      </c>
      <c r="L220">
        <v>800</v>
      </c>
      <c r="M220">
        <v>750</v>
      </c>
      <c r="N220">
        <v>357.38</v>
      </c>
      <c r="O220">
        <v>146059</v>
      </c>
      <c r="P220">
        <v>10626</v>
      </c>
      <c r="Q220">
        <v>3758</v>
      </c>
      <c r="R220">
        <v>0.32</v>
      </c>
      <c r="S220" t="s">
        <v>100</v>
      </c>
      <c r="T220">
        <v>55.92</v>
      </c>
      <c r="U220" s="2">
        <v>93464</v>
      </c>
      <c r="V220" s="18">
        <f t="shared" si="7"/>
        <v>0.59830522982110756</v>
      </c>
      <c r="W220" t="s">
        <v>103</v>
      </c>
      <c r="AC220">
        <v>2127.9099679460996</v>
      </c>
      <c r="AD220">
        <v>0.59830522982110756</v>
      </c>
    </row>
    <row r="221" spans="1:30" x14ac:dyDescent="0.25">
      <c r="A221" s="15" t="s">
        <v>378</v>
      </c>
      <c r="B221" s="16">
        <v>2024</v>
      </c>
      <c r="C221" t="s">
        <v>402</v>
      </c>
      <c r="D221" t="s">
        <v>348</v>
      </c>
      <c r="E221" t="s">
        <v>386</v>
      </c>
      <c r="F221" s="17">
        <v>6</v>
      </c>
      <c r="G221" s="17">
        <v>0.13300000000000001</v>
      </c>
      <c r="H221">
        <v>0.85</v>
      </c>
      <c r="I221">
        <v>300.2</v>
      </c>
      <c r="J221">
        <v>750</v>
      </c>
      <c r="K221">
        <f t="shared" si="6"/>
        <v>2102.8757330290864</v>
      </c>
      <c r="L221">
        <v>800</v>
      </c>
      <c r="M221">
        <v>750</v>
      </c>
      <c r="N221">
        <v>353.18</v>
      </c>
      <c r="O221">
        <v>144292</v>
      </c>
      <c r="P221">
        <v>10542</v>
      </c>
      <c r="Q221">
        <v>3733</v>
      </c>
      <c r="R221">
        <v>0.32</v>
      </c>
      <c r="S221" t="s">
        <v>100</v>
      </c>
      <c r="T221">
        <v>59.09</v>
      </c>
      <c r="U221" s="2">
        <v>94626</v>
      </c>
      <c r="V221" s="18">
        <f t="shared" si="7"/>
        <v>0.62445839409887349</v>
      </c>
      <c r="W221" t="s">
        <v>103</v>
      </c>
      <c r="AC221">
        <v>2102.8757330290864</v>
      </c>
      <c r="AD221">
        <v>0.62445839409887349</v>
      </c>
    </row>
    <row r="222" spans="1:30" x14ac:dyDescent="0.25">
      <c r="A222" s="15" t="s">
        <v>378</v>
      </c>
      <c r="B222" s="16">
        <v>2024</v>
      </c>
      <c r="C222" t="s">
        <v>403</v>
      </c>
      <c r="D222" t="s">
        <v>348</v>
      </c>
      <c r="E222" t="s">
        <v>349</v>
      </c>
      <c r="F222" s="17">
        <v>6</v>
      </c>
      <c r="G222" s="17">
        <v>0.13800000000000001</v>
      </c>
      <c r="H222">
        <v>0.88</v>
      </c>
      <c r="I222">
        <v>300.2</v>
      </c>
      <c r="J222">
        <v>750</v>
      </c>
      <c r="K222">
        <f t="shared" si="6"/>
        <v>2031.186787584913</v>
      </c>
      <c r="L222">
        <v>800</v>
      </c>
      <c r="M222">
        <v>750</v>
      </c>
      <c r="N222">
        <v>341.14</v>
      </c>
      <c r="O222">
        <v>140061</v>
      </c>
      <c r="P222">
        <v>10343</v>
      </c>
      <c r="Q222">
        <v>3672</v>
      </c>
      <c r="R222">
        <v>0.32</v>
      </c>
      <c r="S222" t="s">
        <v>100</v>
      </c>
      <c r="T222">
        <v>60.3</v>
      </c>
      <c r="U222" s="2">
        <v>98728</v>
      </c>
      <c r="V222" s="18">
        <f t="shared" si="7"/>
        <v>0.6107689814439673</v>
      </c>
      <c r="W222" t="s">
        <v>108</v>
      </c>
      <c r="AC222">
        <v>2031.186787584913</v>
      </c>
      <c r="AD222">
        <v>0.6107689814439673</v>
      </c>
    </row>
  </sheetData>
  <conditionalFormatting sqref="V1:V222 U223:U1048576">
    <cfRule type="cellIs" dxfId="3" priority="2" operator="greaterThan">
      <formula>1</formula>
    </cfRule>
  </conditionalFormatting>
  <conditionalFormatting sqref="V1:V1048576">
    <cfRule type="cellIs" dxfId="2" priority="1" operator="lessThan">
      <formula>0.5</formula>
    </cfRule>
  </conditionalFormatting>
  <pageMargins left="0.7" right="0.7" top="0.78740157499999996" bottom="0.78740157499999996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662B1F-3C92-400D-8CB9-78EF06551855}">
  <dimension ref="D10:G61"/>
  <sheetViews>
    <sheetView zoomScale="70" zoomScaleNormal="70" workbookViewId="0">
      <selection activeCell="L32" sqref="L32"/>
    </sheetView>
  </sheetViews>
  <sheetFormatPr baseColWidth="10" defaultColWidth="11.42578125" defaultRowHeight="15" x14ac:dyDescent="0.25"/>
  <cols>
    <col min="5" max="5" width="34.28515625" bestFit="1" customWidth="1"/>
    <col min="6" max="6" width="17.42578125" bestFit="1" customWidth="1"/>
    <col min="7" max="7" width="34.42578125" bestFit="1" customWidth="1"/>
    <col min="22" max="22" width="20.85546875" bestFit="1" customWidth="1"/>
  </cols>
  <sheetData>
    <row r="10" spans="4:7" x14ac:dyDescent="0.25">
      <c r="F10" s="3"/>
    </row>
    <row r="15" spans="4:7" x14ac:dyDescent="0.25">
      <c r="D15" s="23"/>
      <c r="E15" s="23"/>
      <c r="F15" s="23"/>
      <c r="G15" s="23"/>
    </row>
    <row r="16" spans="4:7" x14ac:dyDescent="0.25">
      <c r="D16" s="23"/>
      <c r="E16" s="23"/>
      <c r="F16" s="23"/>
      <c r="G16" s="23"/>
    </row>
    <row r="17" spans="4:7" x14ac:dyDescent="0.25">
      <c r="D17" s="23"/>
      <c r="E17" s="23"/>
      <c r="F17" s="23"/>
      <c r="G17" s="23"/>
    </row>
    <row r="18" spans="4:7" x14ac:dyDescent="0.25">
      <c r="D18" s="23"/>
      <c r="E18" s="23"/>
      <c r="F18" s="23"/>
      <c r="G18" s="23"/>
    </row>
    <row r="19" spans="4:7" x14ac:dyDescent="0.25">
      <c r="D19" s="23"/>
      <c r="E19" s="23"/>
      <c r="F19" s="23"/>
      <c r="G19" s="23"/>
    </row>
    <row r="20" spans="4:7" x14ac:dyDescent="0.25">
      <c r="D20" s="23"/>
      <c r="E20" s="23"/>
      <c r="F20" s="23"/>
      <c r="G20" s="23"/>
    </row>
    <row r="21" spans="4:7" x14ac:dyDescent="0.25">
      <c r="D21" s="23"/>
      <c r="E21" s="23"/>
      <c r="F21" s="23"/>
      <c r="G21" s="23"/>
    </row>
    <row r="22" spans="4:7" x14ac:dyDescent="0.25">
      <c r="D22" s="23"/>
      <c r="E22" s="23"/>
      <c r="F22" s="23"/>
      <c r="G22" s="23"/>
    </row>
    <row r="23" spans="4:7" x14ac:dyDescent="0.25">
      <c r="D23" s="23"/>
      <c r="E23" s="23"/>
      <c r="F23" s="23"/>
      <c r="G23" s="23"/>
    </row>
    <row r="44" spans="5:7" x14ac:dyDescent="0.25">
      <c r="E44" s="1" t="s">
        <v>57</v>
      </c>
      <c r="F44" s="1"/>
      <c r="G44" s="1"/>
    </row>
    <row r="46" spans="5:7" x14ac:dyDescent="0.25">
      <c r="F46" t="s">
        <v>98</v>
      </c>
    </row>
    <row r="48" spans="5:7" x14ac:dyDescent="0.25">
      <c r="E48" t="s">
        <v>17</v>
      </c>
      <c r="F48" t="s">
        <v>17</v>
      </c>
      <c r="G48" t="s">
        <v>17</v>
      </c>
    </row>
    <row r="49" spans="4:7" x14ac:dyDescent="0.25">
      <c r="E49" t="s">
        <v>18</v>
      </c>
      <c r="F49" t="s">
        <v>19</v>
      </c>
      <c r="G49" t="s">
        <v>20</v>
      </c>
    </row>
    <row r="50" spans="4:7" x14ac:dyDescent="0.25">
      <c r="D50" t="s">
        <v>21</v>
      </c>
    </row>
    <row r="51" spans="4:7" x14ac:dyDescent="0.25">
      <c r="D51">
        <v>50</v>
      </c>
      <c r="E51">
        <v>0.48499999999999999</v>
      </c>
      <c r="F51">
        <v>0.49399999999999999</v>
      </c>
      <c r="G51">
        <v>0.502</v>
      </c>
    </row>
    <row r="52" spans="4:7" x14ac:dyDescent="0.25">
      <c r="D52">
        <v>100</v>
      </c>
      <c r="E52">
        <v>0.35599999999999998</v>
      </c>
      <c r="F52">
        <v>0.35799999999999998</v>
      </c>
      <c r="G52">
        <v>0.36099999999999999</v>
      </c>
    </row>
    <row r="53" spans="4:7" x14ac:dyDescent="0.25">
      <c r="D53">
        <v>200</v>
      </c>
      <c r="E53">
        <v>0.28100000000000003</v>
      </c>
      <c r="F53">
        <v>0.29699999999999999</v>
      </c>
      <c r="G53">
        <v>0.312</v>
      </c>
    </row>
    <row r="54" spans="4:7" x14ac:dyDescent="0.25">
      <c r="D54">
        <v>400</v>
      </c>
      <c r="E54">
        <v>0.27700000000000002</v>
      </c>
      <c r="F54">
        <v>0.28299999999999997</v>
      </c>
      <c r="G54">
        <v>0.28999999999999998</v>
      </c>
    </row>
    <row r="55" spans="4:7" x14ac:dyDescent="0.25">
      <c r="D55">
        <v>700</v>
      </c>
      <c r="E55">
        <v>0.27400000000000002</v>
      </c>
      <c r="F55">
        <v>0.28000000000000003</v>
      </c>
      <c r="G55">
        <v>0.28699999999999998</v>
      </c>
    </row>
    <row r="56" spans="4:7" x14ac:dyDescent="0.25">
      <c r="D56">
        <v>1000</v>
      </c>
      <c r="E56">
        <v>0.26700000000000002</v>
      </c>
      <c r="F56">
        <v>0.27300000000000002</v>
      </c>
      <c r="G56">
        <v>0.27900000000000003</v>
      </c>
    </row>
    <row r="57" spans="4:7" x14ac:dyDescent="0.25">
      <c r="D57">
        <v>1500</v>
      </c>
      <c r="E57">
        <v>0.26400000000000001</v>
      </c>
      <c r="F57">
        <v>0.27300000000000002</v>
      </c>
      <c r="G57">
        <v>0.28299999999999997</v>
      </c>
    </row>
    <row r="58" spans="4:7" x14ac:dyDescent="0.25">
      <c r="D58">
        <v>2000</v>
      </c>
      <c r="E58">
        <v>0.28000000000000003</v>
      </c>
      <c r="F58">
        <v>0.28599999999999998</v>
      </c>
      <c r="G58">
        <v>0.29299999999999998</v>
      </c>
    </row>
    <row r="59" spans="4:7" x14ac:dyDescent="0.25">
      <c r="D59">
        <v>3000</v>
      </c>
      <c r="E59">
        <v>0.28299999999999997</v>
      </c>
      <c r="F59">
        <v>0.28699999999999998</v>
      </c>
      <c r="G59">
        <v>0.29099999999999998</v>
      </c>
    </row>
    <row r="60" spans="4:7" x14ac:dyDescent="0.25">
      <c r="D60">
        <v>5000</v>
      </c>
      <c r="E60">
        <v>0.26800000000000002</v>
      </c>
      <c r="F60">
        <v>0.28299999999999997</v>
      </c>
      <c r="G60">
        <v>0.29899999999999999</v>
      </c>
    </row>
    <row r="61" spans="4:7" x14ac:dyDescent="0.25">
      <c r="D61">
        <v>10000</v>
      </c>
      <c r="E61">
        <v>0.23200000000000001</v>
      </c>
      <c r="F61">
        <v>0.254</v>
      </c>
      <c r="G61">
        <v>0.27600000000000002</v>
      </c>
    </row>
  </sheetData>
  <pageMargins left="0.7" right="0.7" top="0.78740157499999996" bottom="0.78740157499999996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D34479-89E0-498A-B934-45B5B104432F}">
  <dimension ref="B8:V190"/>
  <sheetViews>
    <sheetView topLeftCell="A28" zoomScale="70" zoomScaleNormal="70" workbookViewId="0">
      <selection activeCell="V1" sqref="V1:Y17"/>
    </sheetView>
  </sheetViews>
  <sheetFormatPr baseColWidth="10" defaultColWidth="11.42578125" defaultRowHeight="15" x14ac:dyDescent="0.25"/>
  <cols>
    <col min="5" max="5" width="34.28515625" bestFit="1" customWidth="1"/>
    <col min="6" max="6" width="17.42578125" bestFit="1" customWidth="1"/>
    <col min="7" max="7" width="34.42578125" bestFit="1" customWidth="1"/>
    <col min="22" max="22" width="20.85546875" bestFit="1" customWidth="1"/>
  </cols>
  <sheetData>
    <row r="8" spans="2:7" x14ac:dyDescent="0.25">
      <c r="B8" s="23"/>
      <c r="C8" s="23"/>
      <c r="D8" s="23"/>
      <c r="E8" s="23"/>
      <c r="F8" s="23"/>
      <c r="G8" s="23"/>
    </row>
    <row r="9" spans="2:7" x14ac:dyDescent="0.25">
      <c r="B9" s="23"/>
      <c r="C9" s="23"/>
      <c r="D9" s="23"/>
      <c r="E9" s="23"/>
      <c r="F9" s="23"/>
      <c r="G9" s="23"/>
    </row>
    <row r="10" spans="2:7" x14ac:dyDescent="0.25">
      <c r="B10" s="23"/>
      <c r="C10" s="23"/>
      <c r="D10" s="23"/>
      <c r="E10" s="23"/>
      <c r="F10" s="23"/>
      <c r="G10" s="23"/>
    </row>
    <row r="11" spans="2:7" x14ac:dyDescent="0.25">
      <c r="B11" s="23"/>
      <c r="C11" s="22"/>
      <c r="D11" s="22"/>
      <c r="E11" s="22"/>
      <c r="F11" s="22"/>
      <c r="G11" s="22"/>
    </row>
    <row r="12" spans="2:7" x14ac:dyDescent="0.25">
      <c r="B12" s="23"/>
      <c r="C12" s="22"/>
      <c r="D12" s="22"/>
      <c r="E12" s="22"/>
      <c r="F12" s="22"/>
      <c r="G12" s="22"/>
    </row>
    <row r="13" spans="2:7" x14ac:dyDescent="0.25">
      <c r="B13" s="23"/>
      <c r="C13" s="22"/>
      <c r="D13" s="22"/>
      <c r="E13" s="22"/>
      <c r="F13" s="22"/>
      <c r="G13" s="22"/>
    </row>
    <row r="14" spans="2:7" x14ac:dyDescent="0.25">
      <c r="B14" s="23"/>
      <c r="C14" s="22"/>
      <c r="D14" s="22"/>
      <c r="E14" s="22"/>
      <c r="F14" s="22"/>
      <c r="G14" s="22"/>
    </row>
    <row r="15" spans="2:7" x14ac:dyDescent="0.25">
      <c r="B15" s="23"/>
      <c r="C15" s="22"/>
      <c r="D15" s="22"/>
      <c r="E15" s="22"/>
      <c r="F15" s="22"/>
      <c r="G15" s="22"/>
    </row>
    <row r="16" spans="2:7" x14ac:dyDescent="0.25">
      <c r="B16" s="23"/>
      <c r="C16" s="22"/>
      <c r="D16" s="22"/>
      <c r="E16" s="22"/>
      <c r="F16" s="22"/>
      <c r="G16" s="22"/>
    </row>
    <row r="17" spans="2:22" x14ac:dyDescent="0.25">
      <c r="B17" s="23"/>
      <c r="C17" s="22"/>
      <c r="D17" s="22"/>
      <c r="E17" s="22"/>
      <c r="F17" s="22"/>
      <c r="G17" s="22"/>
    </row>
    <row r="18" spans="2:22" x14ac:dyDescent="0.25">
      <c r="B18" s="23"/>
      <c r="C18" s="22"/>
      <c r="D18" s="22"/>
      <c r="E18" s="22"/>
      <c r="F18" s="22"/>
      <c r="G18" s="22"/>
    </row>
    <row r="19" spans="2:22" x14ac:dyDescent="0.25">
      <c r="B19" s="23"/>
      <c r="C19" s="22"/>
      <c r="D19" s="22"/>
      <c r="E19" s="22"/>
      <c r="F19" s="22"/>
      <c r="G19" s="22"/>
    </row>
    <row r="20" spans="2:22" x14ac:dyDescent="0.25">
      <c r="B20" s="23"/>
      <c r="C20" s="22"/>
      <c r="D20" s="22"/>
      <c r="E20" s="22"/>
      <c r="F20" s="22"/>
      <c r="G20" s="22"/>
    </row>
    <row r="21" spans="2:22" x14ac:dyDescent="0.25">
      <c r="B21" s="23"/>
      <c r="C21" s="22"/>
      <c r="D21" s="22"/>
      <c r="E21" s="22"/>
      <c r="F21" s="22"/>
      <c r="G21" s="22"/>
    </row>
    <row r="22" spans="2:22" x14ac:dyDescent="0.25">
      <c r="B22" s="23"/>
      <c r="C22" s="22"/>
      <c r="D22" s="22"/>
      <c r="E22" s="22"/>
      <c r="F22" s="22"/>
      <c r="G22" s="22"/>
    </row>
    <row r="23" spans="2:22" x14ac:dyDescent="0.25">
      <c r="B23" s="23"/>
      <c r="C23" s="22"/>
      <c r="D23" s="22"/>
      <c r="E23" s="22"/>
      <c r="F23" s="22"/>
      <c r="G23" s="22"/>
    </row>
    <row r="24" spans="2:22" x14ac:dyDescent="0.25">
      <c r="B24" s="23"/>
      <c r="C24" s="22"/>
      <c r="D24" s="22"/>
      <c r="E24" s="22"/>
      <c r="F24" s="22"/>
      <c r="G24" s="22"/>
    </row>
    <row r="25" spans="2:22" x14ac:dyDescent="0.25">
      <c r="B25" s="23"/>
      <c r="C25" s="22"/>
      <c r="D25" s="22"/>
      <c r="E25" s="22"/>
      <c r="F25" s="22"/>
      <c r="G25" s="22"/>
    </row>
    <row r="26" spans="2:22" x14ac:dyDescent="0.25">
      <c r="B26" s="23"/>
      <c r="C26" s="23"/>
      <c r="D26" s="23"/>
      <c r="E26" s="23"/>
      <c r="F26" s="23"/>
      <c r="G26" s="23"/>
    </row>
    <row r="27" spans="2:22" x14ac:dyDescent="0.25">
      <c r="B27" s="23"/>
      <c r="C27" s="23"/>
      <c r="D27" s="23"/>
      <c r="E27" s="23"/>
      <c r="F27" s="23"/>
      <c r="G27" s="23"/>
    </row>
    <row r="28" spans="2:22" x14ac:dyDescent="0.25">
      <c r="B28" s="23"/>
      <c r="C28" s="23"/>
      <c r="D28" s="23"/>
      <c r="E28" s="23"/>
      <c r="F28" s="23"/>
      <c r="G28" s="23"/>
      <c r="U28" t="s">
        <v>70</v>
      </c>
    </row>
    <row r="29" spans="2:22" x14ac:dyDescent="0.25">
      <c r="B29" s="23"/>
      <c r="C29" s="23"/>
      <c r="D29" s="23"/>
      <c r="E29" s="23"/>
      <c r="F29" s="23"/>
      <c r="G29" s="23"/>
    </row>
    <row r="30" spans="2:22" x14ac:dyDescent="0.25">
      <c r="T30">
        <v>800</v>
      </c>
      <c r="U30">
        <v>4769.6960070847281</v>
      </c>
      <c r="V30">
        <v>0.35309999999999997</v>
      </c>
    </row>
    <row r="31" spans="2:22" x14ac:dyDescent="0.25">
      <c r="T31">
        <v>800</v>
      </c>
      <c r="U31">
        <v>3052.6054445342261</v>
      </c>
      <c r="V31">
        <v>0.30854999999999999</v>
      </c>
    </row>
    <row r="32" spans="2:22" x14ac:dyDescent="0.25">
      <c r="T32">
        <v>800</v>
      </c>
      <c r="U32">
        <v>3052.6054445342261</v>
      </c>
      <c r="V32">
        <v>0.30854999999999999</v>
      </c>
    </row>
    <row r="33" spans="5:22" x14ac:dyDescent="0.25">
      <c r="T33">
        <v>800</v>
      </c>
      <c r="U33">
        <v>3052.6054445342261</v>
      </c>
      <c r="V33">
        <v>0.32340000000000002</v>
      </c>
    </row>
    <row r="34" spans="5:22" x14ac:dyDescent="0.25">
      <c r="T34">
        <v>816</v>
      </c>
      <c r="U34">
        <v>3113.6575534249105</v>
      </c>
      <c r="V34">
        <v>0.28544999999999998</v>
      </c>
    </row>
    <row r="35" spans="5:22" x14ac:dyDescent="0.25">
      <c r="T35">
        <v>800</v>
      </c>
      <c r="U35">
        <v>3052.6054445342261</v>
      </c>
      <c r="V35">
        <v>0.35199449999999999</v>
      </c>
    </row>
    <row r="36" spans="5:22" x14ac:dyDescent="0.25">
      <c r="T36">
        <v>800</v>
      </c>
      <c r="U36">
        <v>3052.6054445342261</v>
      </c>
      <c r="V36">
        <v>0.56649999999999445</v>
      </c>
    </row>
    <row r="37" spans="5:22" x14ac:dyDescent="0.25">
      <c r="T37">
        <v>800</v>
      </c>
      <c r="U37">
        <v>3052.6054445342261</v>
      </c>
      <c r="V37">
        <v>0.44385000000000002</v>
      </c>
    </row>
    <row r="38" spans="5:22" x14ac:dyDescent="0.25">
      <c r="T38">
        <v>800</v>
      </c>
      <c r="U38">
        <v>3052.6054445342261</v>
      </c>
      <c r="V38">
        <v>0.46529999999999994</v>
      </c>
    </row>
    <row r="39" spans="5:22" x14ac:dyDescent="0.25">
      <c r="T39">
        <v>800</v>
      </c>
      <c r="U39">
        <v>3052.6054445342261</v>
      </c>
      <c r="V39">
        <v>0.47189999999999993</v>
      </c>
    </row>
    <row r="40" spans="5:22" x14ac:dyDescent="0.25">
      <c r="T40">
        <v>800</v>
      </c>
      <c r="U40">
        <v>3052.6054445342261</v>
      </c>
      <c r="V40">
        <v>0.43064999999999998</v>
      </c>
    </row>
    <row r="41" spans="5:22" x14ac:dyDescent="0.25">
      <c r="T41">
        <v>800</v>
      </c>
      <c r="U41">
        <v>3052.6054445342261</v>
      </c>
      <c r="V41">
        <v>0.44055</v>
      </c>
    </row>
    <row r="42" spans="5:22" x14ac:dyDescent="0.25">
      <c r="T42">
        <v>800</v>
      </c>
      <c r="U42">
        <v>3052.6054445342261</v>
      </c>
      <c r="V42">
        <v>0.3861</v>
      </c>
    </row>
    <row r="43" spans="5:22" x14ac:dyDescent="0.25">
      <c r="T43">
        <v>800</v>
      </c>
      <c r="U43">
        <v>3052.6054445342261</v>
      </c>
      <c r="V43">
        <v>0.39269999999999994</v>
      </c>
    </row>
    <row r="44" spans="5:22" x14ac:dyDescent="0.25">
      <c r="E44" s="1" t="s">
        <v>57</v>
      </c>
      <c r="F44" s="1"/>
      <c r="G44" s="1"/>
      <c r="T44">
        <v>800</v>
      </c>
      <c r="U44">
        <v>3052.6054445342261</v>
      </c>
      <c r="V44">
        <v>0.39764999999999995</v>
      </c>
    </row>
    <row r="45" spans="5:22" x14ac:dyDescent="0.25">
      <c r="T45">
        <v>800</v>
      </c>
      <c r="U45">
        <v>3052.6054445342261</v>
      </c>
      <c r="V45">
        <v>0.40754999999999997</v>
      </c>
    </row>
    <row r="46" spans="5:22" x14ac:dyDescent="0.25">
      <c r="T46">
        <v>800</v>
      </c>
      <c r="U46">
        <v>3052.6054445342261</v>
      </c>
      <c r="V46">
        <v>0.42074999999999996</v>
      </c>
    </row>
    <row r="47" spans="5:22" x14ac:dyDescent="0.25">
      <c r="F47" t="s">
        <v>410</v>
      </c>
      <c r="T47">
        <v>800</v>
      </c>
      <c r="U47">
        <v>3052.6054445342261</v>
      </c>
      <c r="V47">
        <v>0.56100000000000005</v>
      </c>
    </row>
    <row r="48" spans="5:22" x14ac:dyDescent="0.25">
      <c r="E48" t="s">
        <v>17</v>
      </c>
      <c r="F48" t="s">
        <v>17</v>
      </c>
      <c r="G48" t="s">
        <v>17</v>
      </c>
      <c r="T48">
        <v>800</v>
      </c>
      <c r="U48">
        <v>3052.6054445342261</v>
      </c>
      <c r="V48">
        <v>0.49169999999999997</v>
      </c>
    </row>
    <row r="49" spans="3:22" x14ac:dyDescent="0.25">
      <c r="E49" t="s">
        <v>18</v>
      </c>
      <c r="F49" t="s">
        <v>19</v>
      </c>
      <c r="G49" t="s">
        <v>20</v>
      </c>
      <c r="T49">
        <v>800</v>
      </c>
      <c r="U49">
        <v>3052.6054445342261</v>
      </c>
      <c r="V49">
        <v>0.49169999999999997</v>
      </c>
    </row>
    <row r="50" spans="3:22" x14ac:dyDescent="0.25">
      <c r="D50" t="s">
        <v>21</v>
      </c>
      <c r="T50">
        <v>800</v>
      </c>
      <c r="U50">
        <v>3052.6054445342261</v>
      </c>
      <c r="V50">
        <v>0.43230000000000002</v>
      </c>
    </row>
    <row r="51" spans="3:22" x14ac:dyDescent="0.25">
      <c r="C51">
        <v>1</v>
      </c>
      <c r="D51">
        <v>50</v>
      </c>
      <c r="E51">
        <v>0.51500000000000001</v>
      </c>
      <c r="F51">
        <v>0.52200000000000002</v>
      </c>
      <c r="G51">
        <v>0.52800000000000002</v>
      </c>
      <c r="T51">
        <v>800</v>
      </c>
      <c r="U51">
        <v>3052.6054445342261</v>
      </c>
      <c r="V51">
        <v>0.27389999999999998</v>
      </c>
    </row>
    <row r="52" spans="3:22" x14ac:dyDescent="0.25">
      <c r="C52">
        <v>2</v>
      </c>
      <c r="D52">
        <v>100</v>
      </c>
      <c r="E52">
        <v>0.374</v>
      </c>
      <c r="F52">
        <v>0.38100000000000001</v>
      </c>
      <c r="G52">
        <v>0.38700000000000001</v>
      </c>
      <c r="T52">
        <v>800</v>
      </c>
      <c r="U52">
        <v>1717.0905625505022</v>
      </c>
      <c r="V52">
        <v>0.29699999999999999</v>
      </c>
    </row>
    <row r="53" spans="3:22" x14ac:dyDescent="0.25">
      <c r="C53">
        <v>3</v>
      </c>
      <c r="D53">
        <v>200</v>
      </c>
      <c r="E53">
        <v>0.32300000000000001</v>
      </c>
      <c r="F53">
        <v>0.32500000000000001</v>
      </c>
      <c r="G53">
        <v>0.32800000000000001</v>
      </c>
      <c r="T53">
        <v>800</v>
      </c>
      <c r="U53">
        <v>763.15136113355652</v>
      </c>
      <c r="V53">
        <v>0.26234999999999997</v>
      </c>
    </row>
    <row r="54" spans="3:22" x14ac:dyDescent="0.25">
      <c r="C54">
        <v>4</v>
      </c>
      <c r="D54">
        <v>400</v>
      </c>
      <c r="E54">
        <v>0.30599999999999999</v>
      </c>
      <c r="F54">
        <v>0.311</v>
      </c>
      <c r="G54">
        <v>0.317</v>
      </c>
      <c r="T54">
        <v>800</v>
      </c>
      <c r="U54">
        <v>763.15136113355652</v>
      </c>
      <c r="V54">
        <v>0.34979999999999994</v>
      </c>
    </row>
    <row r="55" spans="3:22" x14ac:dyDescent="0.25">
      <c r="C55">
        <v>5</v>
      </c>
      <c r="D55">
        <v>700</v>
      </c>
      <c r="E55">
        <v>0.29099999999999998</v>
      </c>
      <c r="F55">
        <v>0.29799999999999999</v>
      </c>
      <c r="G55">
        <v>0.30499999999999999</v>
      </c>
      <c r="T55">
        <v>800</v>
      </c>
      <c r="U55">
        <v>763.15136113355652</v>
      </c>
      <c r="V55">
        <v>0.32340000000000002</v>
      </c>
    </row>
    <row r="56" spans="3:22" x14ac:dyDescent="0.25">
      <c r="C56">
        <v>6</v>
      </c>
      <c r="D56">
        <v>1000</v>
      </c>
      <c r="E56">
        <v>0.3</v>
      </c>
      <c r="F56">
        <v>0.30599999999999999</v>
      </c>
      <c r="G56">
        <v>0.311</v>
      </c>
      <c r="T56">
        <v>800</v>
      </c>
      <c r="U56">
        <v>763.15136113355652</v>
      </c>
      <c r="V56">
        <v>0.34979999999999994</v>
      </c>
    </row>
    <row r="57" spans="3:22" x14ac:dyDescent="0.25">
      <c r="C57">
        <v>7</v>
      </c>
      <c r="D57">
        <v>1500</v>
      </c>
      <c r="E57">
        <v>0.30399999999999999</v>
      </c>
      <c r="F57">
        <v>0.313</v>
      </c>
      <c r="G57">
        <v>0.32200000000000001</v>
      </c>
      <c r="T57">
        <v>800</v>
      </c>
      <c r="U57">
        <v>763.15136113355652</v>
      </c>
      <c r="V57">
        <v>0.36629999999999996</v>
      </c>
    </row>
    <row r="58" spans="3:22" x14ac:dyDescent="0.25">
      <c r="C58">
        <v>8</v>
      </c>
      <c r="D58">
        <v>2000</v>
      </c>
      <c r="E58">
        <v>0.30299999999999999</v>
      </c>
      <c r="F58">
        <v>0.316</v>
      </c>
      <c r="G58">
        <v>0.33</v>
      </c>
      <c r="T58">
        <v>600</v>
      </c>
      <c r="U58">
        <v>2289.4540834006698</v>
      </c>
      <c r="V58">
        <v>0.44714999999999999</v>
      </c>
    </row>
    <row r="59" spans="3:22" x14ac:dyDescent="0.25">
      <c r="C59">
        <v>9</v>
      </c>
      <c r="D59">
        <v>3000</v>
      </c>
      <c r="E59">
        <v>0.307</v>
      </c>
      <c r="F59">
        <v>0.318</v>
      </c>
      <c r="G59">
        <v>0.32800000000000001</v>
      </c>
      <c r="T59">
        <v>600</v>
      </c>
      <c r="U59">
        <v>2289.4540834006698</v>
      </c>
      <c r="V59">
        <v>0.45540000000000003</v>
      </c>
    </row>
    <row r="60" spans="3:22" x14ac:dyDescent="0.25">
      <c r="C60">
        <v>10</v>
      </c>
      <c r="D60">
        <v>5000</v>
      </c>
      <c r="E60">
        <v>0.29499999999999998</v>
      </c>
      <c r="F60">
        <v>0.307</v>
      </c>
      <c r="G60">
        <v>0.31900000000000001</v>
      </c>
      <c r="T60">
        <v>588</v>
      </c>
      <c r="U60">
        <v>560.91625043316401</v>
      </c>
      <c r="V60">
        <v>0.44385000000000002</v>
      </c>
    </row>
    <row r="61" spans="3:22" x14ac:dyDescent="0.25">
      <c r="C61">
        <v>11</v>
      </c>
      <c r="D61">
        <v>10000</v>
      </c>
      <c r="E61">
        <v>0.25700000000000001</v>
      </c>
      <c r="F61">
        <v>0.26700000000000002</v>
      </c>
      <c r="G61">
        <v>0.27700000000000002</v>
      </c>
      <c r="T61">
        <v>600</v>
      </c>
      <c r="U61">
        <v>572.36352085016745</v>
      </c>
      <c r="V61">
        <v>0.44219999999999998</v>
      </c>
    </row>
    <row r="62" spans="3:22" x14ac:dyDescent="0.25">
      <c r="T62">
        <v>400</v>
      </c>
      <c r="U62">
        <v>1526.302722267113</v>
      </c>
      <c r="V62">
        <v>0.50819999999999999</v>
      </c>
    </row>
    <row r="63" spans="3:22" x14ac:dyDescent="0.25">
      <c r="T63">
        <v>400</v>
      </c>
      <c r="U63">
        <v>1526.302722267113</v>
      </c>
      <c r="V63">
        <v>0.46694999999999992</v>
      </c>
    </row>
    <row r="64" spans="3:22" x14ac:dyDescent="0.25">
      <c r="T64">
        <v>400</v>
      </c>
      <c r="U64">
        <v>381.57568056677826</v>
      </c>
      <c r="V64">
        <v>0.4521</v>
      </c>
    </row>
    <row r="65" spans="20:22" x14ac:dyDescent="0.25">
      <c r="T65">
        <v>400</v>
      </c>
      <c r="U65">
        <v>381.57568056677826</v>
      </c>
      <c r="V65">
        <v>0.50654999999999994</v>
      </c>
    </row>
    <row r="66" spans="20:22" x14ac:dyDescent="0.25">
      <c r="T66">
        <v>200</v>
      </c>
      <c r="U66">
        <v>763.15136113355652</v>
      </c>
      <c r="V66">
        <v>0.66990000000000005</v>
      </c>
    </row>
    <row r="67" spans="20:22" x14ac:dyDescent="0.25">
      <c r="T67">
        <v>200</v>
      </c>
      <c r="U67">
        <v>763.15136113355652</v>
      </c>
      <c r="V67">
        <v>0.5956499999999999</v>
      </c>
    </row>
    <row r="68" spans="20:22" x14ac:dyDescent="0.25">
      <c r="T68">
        <v>200</v>
      </c>
      <c r="U68">
        <v>190.78784028338913</v>
      </c>
      <c r="V68">
        <v>0.60389999999999999</v>
      </c>
    </row>
    <row r="69" spans="20:22" x14ac:dyDescent="0.25">
      <c r="T69">
        <v>200</v>
      </c>
      <c r="U69">
        <v>190.78784028338913</v>
      </c>
      <c r="V69">
        <v>0.67154999999999987</v>
      </c>
    </row>
    <row r="70" spans="20:22" x14ac:dyDescent="0.25">
      <c r="T70">
        <v>506</v>
      </c>
      <c r="U70">
        <v>1930.7729436678981</v>
      </c>
      <c r="V70">
        <v>0.44550000000000001</v>
      </c>
    </row>
    <row r="71" spans="20:22" x14ac:dyDescent="0.25">
      <c r="T71">
        <v>533</v>
      </c>
      <c r="U71">
        <v>508.44959435523202</v>
      </c>
      <c r="V71">
        <v>0.31019999999999998</v>
      </c>
    </row>
    <row r="72" spans="20:22" x14ac:dyDescent="0.25">
      <c r="T72">
        <v>533</v>
      </c>
      <c r="U72">
        <v>508.44959435523202</v>
      </c>
      <c r="V72">
        <v>0.30359999999999998</v>
      </c>
    </row>
    <row r="73" spans="20:22" x14ac:dyDescent="0.25">
      <c r="T73">
        <v>533</v>
      </c>
      <c r="U73">
        <v>508.44959435523202</v>
      </c>
      <c r="V73">
        <v>0.42569999999999997</v>
      </c>
    </row>
    <row r="74" spans="20:22" x14ac:dyDescent="0.25">
      <c r="T74">
        <v>533</v>
      </c>
      <c r="U74">
        <v>508.44959435523202</v>
      </c>
      <c r="V74">
        <v>0.35309999999999997</v>
      </c>
    </row>
    <row r="75" spans="20:22" x14ac:dyDescent="0.25">
      <c r="T75">
        <v>506</v>
      </c>
      <c r="U75">
        <v>482.69323591697452</v>
      </c>
      <c r="V75">
        <v>0.44880000000000003</v>
      </c>
    </row>
    <row r="76" spans="20:22" x14ac:dyDescent="0.25">
      <c r="T76">
        <v>513</v>
      </c>
      <c r="U76">
        <v>489.37081032689315</v>
      </c>
      <c r="V76">
        <v>0.58739999999999992</v>
      </c>
    </row>
    <row r="77" spans="20:22" x14ac:dyDescent="0.25">
      <c r="T77">
        <v>488</v>
      </c>
      <c r="U77">
        <v>465.52233029146947</v>
      </c>
      <c r="V77">
        <v>0.63524999999999998</v>
      </c>
    </row>
    <row r="78" spans="20:22" x14ac:dyDescent="0.25">
      <c r="T78">
        <v>488</v>
      </c>
      <c r="U78">
        <v>465.52233029146947</v>
      </c>
      <c r="V78">
        <v>0.61874999999999991</v>
      </c>
    </row>
    <row r="79" spans="20:22" x14ac:dyDescent="0.25">
      <c r="T79">
        <v>385</v>
      </c>
      <c r="U79">
        <v>1469.0663701820963</v>
      </c>
      <c r="V79">
        <v>0.53295000000000003</v>
      </c>
    </row>
    <row r="80" spans="20:22" x14ac:dyDescent="0.25">
      <c r="T80">
        <v>385</v>
      </c>
      <c r="U80">
        <v>1469.0663701820963</v>
      </c>
      <c r="V80">
        <v>0.56430000000000002</v>
      </c>
    </row>
    <row r="81" spans="20:22" x14ac:dyDescent="0.25">
      <c r="T81">
        <v>375</v>
      </c>
      <c r="U81">
        <v>1430.9088021254186</v>
      </c>
      <c r="V81">
        <v>0.57419999999999993</v>
      </c>
    </row>
    <row r="82" spans="20:22" x14ac:dyDescent="0.25">
      <c r="T82">
        <v>375</v>
      </c>
      <c r="U82">
        <v>1430.9088021254186</v>
      </c>
      <c r="V82">
        <v>0.56100000000000005</v>
      </c>
    </row>
    <row r="83" spans="20:22" x14ac:dyDescent="0.25">
      <c r="T83">
        <v>375</v>
      </c>
      <c r="U83">
        <v>357.72720053135464</v>
      </c>
      <c r="V83">
        <v>0.58244999999999991</v>
      </c>
    </row>
    <row r="84" spans="20:22" x14ac:dyDescent="0.25">
      <c r="T84">
        <v>375</v>
      </c>
      <c r="U84">
        <v>357.72720053135464</v>
      </c>
      <c r="V84">
        <v>0.52800000000000002</v>
      </c>
    </row>
    <row r="85" spans="20:22" x14ac:dyDescent="0.25">
      <c r="T85">
        <v>366</v>
      </c>
      <c r="U85">
        <v>349.14174771860212</v>
      </c>
      <c r="V85">
        <v>0.59234999999999993</v>
      </c>
    </row>
    <row r="86" spans="20:22" x14ac:dyDescent="0.25">
      <c r="T86">
        <v>370</v>
      </c>
      <c r="U86">
        <v>352.95750452426989</v>
      </c>
      <c r="V86">
        <v>0.61380000000000001</v>
      </c>
    </row>
    <row r="87" spans="20:22" x14ac:dyDescent="0.25">
      <c r="T87">
        <v>267</v>
      </c>
      <c r="U87">
        <v>1018.807067113298</v>
      </c>
      <c r="V87">
        <v>0.55769999999999997</v>
      </c>
    </row>
    <row r="88" spans="20:22" x14ac:dyDescent="0.25">
      <c r="T88">
        <v>267</v>
      </c>
      <c r="U88">
        <v>1018.807067113298</v>
      </c>
      <c r="V88">
        <v>0.64349999999999996</v>
      </c>
    </row>
    <row r="89" spans="20:22" x14ac:dyDescent="0.25">
      <c r="T89">
        <v>267</v>
      </c>
      <c r="U89">
        <v>1018.807067113298</v>
      </c>
      <c r="V89">
        <v>0.69299999999999995</v>
      </c>
    </row>
    <row r="90" spans="20:22" x14ac:dyDescent="0.25">
      <c r="T90">
        <v>267</v>
      </c>
      <c r="U90">
        <v>1018.807067113298</v>
      </c>
      <c r="V90">
        <v>0.69629999999999992</v>
      </c>
    </row>
    <row r="91" spans="20:22" x14ac:dyDescent="0.25">
      <c r="T91">
        <v>256</v>
      </c>
      <c r="U91">
        <v>976.83374225095235</v>
      </c>
      <c r="V91">
        <v>0.49829999999999997</v>
      </c>
    </row>
    <row r="92" spans="20:22" x14ac:dyDescent="0.25">
      <c r="T92">
        <v>256</v>
      </c>
      <c r="U92">
        <v>976.83374225095235</v>
      </c>
      <c r="V92">
        <v>0.56264999999999998</v>
      </c>
    </row>
    <row r="93" spans="20:22" x14ac:dyDescent="0.25">
      <c r="T93">
        <v>267</v>
      </c>
      <c r="U93">
        <v>254.7017667783245</v>
      </c>
      <c r="V93">
        <v>0.59399999999999997</v>
      </c>
    </row>
    <row r="94" spans="20:22" x14ac:dyDescent="0.25">
      <c r="T94">
        <v>267</v>
      </c>
      <c r="U94">
        <v>254.7017667783245</v>
      </c>
      <c r="V94">
        <v>0.6863999999999999</v>
      </c>
    </row>
    <row r="95" spans="20:22" x14ac:dyDescent="0.25">
      <c r="T95">
        <v>267</v>
      </c>
      <c r="U95">
        <v>254.7017667783245</v>
      </c>
      <c r="V95">
        <v>0.60885</v>
      </c>
    </row>
    <row r="96" spans="20:22" x14ac:dyDescent="0.25">
      <c r="T96">
        <v>263</v>
      </c>
      <c r="U96">
        <v>250.88600997265669</v>
      </c>
      <c r="V96">
        <v>0.63195000000000001</v>
      </c>
    </row>
    <row r="97" spans="20:22" x14ac:dyDescent="0.25">
      <c r="T97">
        <v>250</v>
      </c>
      <c r="U97">
        <v>238.48480035423643</v>
      </c>
      <c r="V97">
        <v>0.60554999999999992</v>
      </c>
    </row>
    <row r="98" spans="20:22" x14ac:dyDescent="0.25">
      <c r="T98">
        <v>250</v>
      </c>
      <c r="U98">
        <v>238.48480035423643</v>
      </c>
      <c r="V98">
        <v>0.58244999999999991</v>
      </c>
    </row>
    <row r="99" spans="20:22" x14ac:dyDescent="0.25">
      <c r="T99">
        <v>133</v>
      </c>
      <c r="U99">
        <v>507.49565515381511</v>
      </c>
      <c r="V99">
        <v>0.72599999999999998</v>
      </c>
    </row>
    <row r="100" spans="20:22" x14ac:dyDescent="0.25">
      <c r="T100">
        <v>133</v>
      </c>
      <c r="U100">
        <v>507.49565515381511</v>
      </c>
      <c r="V100">
        <v>0.65010000000000001</v>
      </c>
    </row>
    <row r="101" spans="20:22" x14ac:dyDescent="0.25">
      <c r="T101">
        <v>133</v>
      </c>
      <c r="U101">
        <v>126.87391378845378</v>
      </c>
      <c r="V101">
        <v>0.71279999999999999</v>
      </c>
    </row>
    <row r="102" spans="20:22" x14ac:dyDescent="0.25">
      <c r="T102">
        <v>133</v>
      </c>
      <c r="U102">
        <v>126.87391378845378</v>
      </c>
      <c r="V102">
        <v>0.80684999999999996</v>
      </c>
    </row>
    <row r="103" spans="20:22" x14ac:dyDescent="0.25">
      <c r="T103">
        <v>204</v>
      </c>
      <c r="U103">
        <v>778.41438835622762</v>
      </c>
      <c r="V103">
        <v>0.58079999999999998</v>
      </c>
    </row>
    <row r="104" spans="20:22" x14ac:dyDescent="0.25">
      <c r="T104">
        <v>200</v>
      </c>
      <c r="U104">
        <v>190.78784028338913</v>
      </c>
      <c r="V104">
        <v>0.65339999999999998</v>
      </c>
    </row>
    <row r="105" spans="20:22" x14ac:dyDescent="0.25">
      <c r="T105">
        <v>200</v>
      </c>
      <c r="U105">
        <v>190.78784028338913</v>
      </c>
      <c r="V105">
        <v>0.76065000000000005</v>
      </c>
    </row>
    <row r="106" spans="20:22" x14ac:dyDescent="0.25">
      <c r="T106">
        <v>200</v>
      </c>
      <c r="U106">
        <v>190.78784028338913</v>
      </c>
      <c r="V106">
        <v>0.80024999999999991</v>
      </c>
    </row>
    <row r="107" spans="20:22" x14ac:dyDescent="0.25">
      <c r="T107">
        <v>100</v>
      </c>
      <c r="U107">
        <v>381.57568056677826</v>
      </c>
      <c r="V107">
        <v>0.5956499999999999</v>
      </c>
    </row>
    <row r="108" spans="20:22" x14ac:dyDescent="0.25">
      <c r="T108">
        <v>100</v>
      </c>
      <c r="U108">
        <v>381.57568056677826</v>
      </c>
      <c r="V108">
        <v>0.62864999999999993</v>
      </c>
    </row>
    <row r="109" spans="20:22" x14ac:dyDescent="0.25">
      <c r="T109">
        <v>100</v>
      </c>
      <c r="U109">
        <v>381.57568056677826</v>
      </c>
      <c r="V109">
        <v>0.65669999999999995</v>
      </c>
    </row>
    <row r="110" spans="20:22" x14ac:dyDescent="0.25">
      <c r="T110">
        <v>100</v>
      </c>
      <c r="U110">
        <v>381.57568056677826</v>
      </c>
      <c r="V110">
        <v>0.69299999999999995</v>
      </c>
    </row>
    <row r="111" spans="20:22" x14ac:dyDescent="0.25">
      <c r="T111">
        <v>100</v>
      </c>
      <c r="U111">
        <v>95.393920141694565</v>
      </c>
      <c r="V111">
        <v>0.68969999999999998</v>
      </c>
    </row>
    <row r="112" spans="20:22" x14ac:dyDescent="0.25">
      <c r="T112">
        <v>100</v>
      </c>
      <c r="U112">
        <v>95.393920141694565</v>
      </c>
      <c r="V112">
        <v>0.82499999999999996</v>
      </c>
    </row>
    <row r="113" spans="20:22" x14ac:dyDescent="0.25">
      <c r="T113">
        <v>100</v>
      </c>
      <c r="U113">
        <v>95.393920141694565</v>
      </c>
      <c r="V113">
        <v>0.71444999999999992</v>
      </c>
    </row>
    <row r="114" spans="20:22" x14ac:dyDescent="0.25">
      <c r="T114">
        <v>100</v>
      </c>
      <c r="U114">
        <v>95.393920141694565</v>
      </c>
      <c r="V114">
        <v>0.81509999999999994</v>
      </c>
    </row>
    <row r="115" spans="20:22" x14ac:dyDescent="0.25">
      <c r="T115">
        <v>533</v>
      </c>
      <c r="U115">
        <v>2033.7983774209281</v>
      </c>
      <c r="V115">
        <v>0.35969999999999996</v>
      </c>
    </row>
    <row r="116" spans="20:22" x14ac:dyDescent="0.25">
      <c r="T116">
        <v>533</v>
      </c>
      <c r="U116">
        <v>2033.7983774209281</v>
      </c>
      <c r="V116">
        <v>0.32174999999999998</v>
      </c>
    </row>
    <row r="117" spans="20:22" x14ac:dyDescent="0.25">
      <c r="T117">
        <v>533</v>
      </c>
      <c r="U117">
        <v>2033.7983774209281</v>
      </c>
      <c r="V117">
        <v>0.35969999999999996</v>
      </c>
    </row>
    <row r="118" spans="20:22" x14ac:dyDescent="0.25">
      <c r="T118">
        <v>533</v>
      </c>
      <c r="U118">
        <v>2033.7983774209281</v>
      </c>
      <c r="V118">
        <v>0.50324999999999998</v>
      </c>
    </row>
    <row r="119" spans="20:22" x14ac:dyDescent="0.25">
      <c r="T119">
        <v>533</v>
      </c>
      <c r="U119">
        <v>2033.7983774209281</v>
      </c>
      <c r="V119">
        <v>0.42569999999999997</v>
      </c>
    </row>
    <row r="120" spans="20:22" x14ac:dyDescent="0.25">
      <c r="T120">
        <v>500</v>
      </c>
      <c r="U120">
        <v>1907.8784028338914</v>
      </c>
      <c r="V120">
        <v>0.51974999999999993</v>
      </c>
    </row>
    <row r="121" spans="20:22" x14ac:dyDescent="0.25">
      <c r="T121">
        <v>500</v>
      </c>
      <c r="U121">
        <v>1907.8784028338914</v>
      </c>
      <c r="V121">
        <v>0.47684999999999994</v>
      </c>
    </row>
    <row r="122" spans="20:22" x14ac:dyDescent="0.25">
      <c r="T122">
        <v>500</v>
      </c>
      <c r="U122">
        <v>1907.8784028338914</v>
      </c>
      <c r="V122">
        <v>0.56759999999999988</v>
      </c>
    </row>
    <row r="123" spans="20:22" x14ac:dyDescent="0.25">
      <c r="T123">
        <v>513</v>
      </c>
      <c r="U123">
        <v>1957.4832413075726</v>
      </c>
      <c r="V123">
        <v>0.43559999999999999</v>
      </c>
    </row>
    <row r="124" spans="20:22" x14ac:dyDescent="0.25">
      <c r="T124">
        <v>494</v>
      </c>
      <c r="U124">
        <v>1884.9838619998845</v>
      </c>
      <c r="V124">
        <v>0.56430000000000002</v>
      </c>
    </row>
    <row r="125" spans="20:22" x14ac:dyDescent="0.25">
      <c r="T125">
        <v>494</v>
      </c>
      <c r="U125">
        <v>1884.9838619998845</v>
      </c>
      <c r="V125">
        <v>0.34649999999999997</v>
      </c>
    </row>
    <row r="126" spans="20:22" x14ac:dyDescent="0.25">
      <c r="T126">
        <v>513</v>
      </c>
      <c r="U126">
        <v>1957.4832413075726</v>
      </c>
      <c r="V126">
        <v>0.34154999999999996</v>
      </c>
    </row>
    <row r="127" spans="20:22" x14ac:dyDescent="0.25">
      <c r="T127">
        <v>506</v>
      </c>
      <c r="U127">
        <v>1930.7729436678981</v>
      </c>
      <c r="V127">
        <v>0.36135</v>
      </c>
    </row>
    <row r="128" spans="20:22" x14ac:dyDescent="0.25">
      <c r="T128">
        <v>506</v>
      </c>
      <c r="U128">
        <v>1930.7729436678981</v>
      </c>
      <c r="V128">
        <v>0.46035000000000004</v>
      </c>
    </row>
    <row r="129" spans="20:22" x14ac:dyDescent="0.25">
      <c r="T129">
        <v>506</v>
      </c>
      <c r="U129">
        <v>1930.7729436678981</v>
      </c>
      <c r="V129">
        <v>0.47189999999999993</v>
      </c>
    </row>
    <row r="130" spans="20:22" x14ac:dyDescent="0.25">
      <c r="T130">
        <v>506</v>
      </c>
      <c r="U130">
        <v>1930.7729436678981</v>
      </c>
      <c r="V130">
        <v>0.49499999999999994</v>
      </c>
    </row>
    <row r="131" spans="20:22" x14ac:dyDescent="0.25">
      <c r="T131">
        <v>506</v>
      </c>
      <c r="U131">
        <v>1930.7729436678981</v>
      </c>
      <c r="V131">
        <v>0.49499999999999994</v>
      </c>
    </row>
    <row r="132" spans="20:22" x14ac:dyDescent="0.25">
      <c r="T132">
        <v>506</v>
      </c>
      <c r="U132">
        <v>1930.7729436678981</v>
      </c>
      <c r="V132">
        <v>0.58409999999999995</v>
      </c>
    </row>
    <row r="133" spans="20:22" x14ac:dyDescent="0.25">
      <c r="T133">
        <v>506</v>
      </c>
      <c r="U133">
        <v>1930.7729436678981</v>
      </c>
      <c r="V133">
        <v>0.56759999999999988</v>
      </c>
    </row>
    <row r="134" spans="20:22" x14ac:dyDescent="0.25">
      <c r="T134">
        <v>506</v>
      </c>
      <c r="U134">
        <v>1930.7729436678981</v>
      </c>
      <c r="V134">
        <v>0.61544999999999994</v>
      </c>
    </row>
    <row r="135" spans="20:22" x14ac:dyDescent="0.25">
      <c r="T135">
        <v>506</v>
      </c>
      <c r="U135">
        <v>1930.7729436678981</v>
      </c>
      <c r="V135">
        <v>0.54615000000000002</v>
      </c>
    </row>
    <row r="136" spans="20:22" x14ac:dyDescent="0.25">
      <c r="T136">
        <v>506</v>
      </c>
      <c r="U136">
        <v>1930.7729436678981</v>
      </c>
      <c r="V136">
        <v>0.45540000000000003</v>
      </c>
    </row>
    <row r="137" spans="20:22" x14ac:dyDescent="0.25">
      <c r="T137">
        <v>506</v>
      </c>
      <c r="U137">
        <v>1930.7729436678981</v>
      </c>
      <c r="V137">
        <v>0.47189999999999993</v>
      </c>
    </row>
    <row r="138" spans="20:22" x14ac:dyDescent="0.25">
      <c r="T138">
        <v>506</v>
      </c>
      <c r="U138">
        <v>1930.7729436678981</v>
      </c>
      <c r="V138">
        <v>0.60059999999999991</v>
      </c>
    </row>
    <row r="139" spans="20:22" x14ac:dyDescent="0.25">
      <c r="T139">
        <v>506</v>
      </c>
      <c r="U139">
        <v>1930.7729436678981</v>
      </c>
      <c r="V139">
        <v>0.65669999999999995</v>
      </c>
    </row>
    <row r="140" spans="20:22" x14ac:dyDescent="0.25">
      <c r="T140">
        <v>400</v>
      </c>
      <c r="U140">
        <v>1526.302722267113</v>
      </c>
      <c r="V140">
        <v>0.41744999999999999</v>
      </c>
    </row>
    <row r="141" spans="20:22" x14ac:dyDescent="0.25">
      <c r="T141">
        <v>400</v>
      </c>
      <c r="U141">
        <v>1526.302722267113</v>
      </c>
      <c r="V141">
        <v>0.52800000000000002</v>
      </c>
    </row>
    <row r="142" spans="20:22" x14ac:dyDescent="0.25">
      <c r="T142">
        <v>400</v>
      </c>
      <c r="U142">
        <v>1526.302722267113</v>
      </c>
      <c r="V142">
        <v>0.4521</v>
      </c>
    </row>
    <row r="143" spans="20:22" x14ac:dyDescent="0.25">
      <c r="T143">
        <v>400</v>
      </c>
      <c r="U143">
        <v>1526.302722267113</v>
      </c>
      <c r="V143">
        <v>0.42404999999999998</v>
      </c>
    </row>
    <row r="144" spans="20:22" x14ac:dyDescent="0.25">
      <c r="T144">
        <v>400</v>
      </c>
      <c r="U144">
        <v>1526.302722267113</v>
      </c>
      <c r="V144">
        <v>0.44880000000000003</v>
      </c>
    </row>
    <row r="145" spans="20:22" x14ac:dyDescent="0.25">
      <c r="T145">
        <v>400</v>
      </c>
      <c r="U145">
        <v>1526.302722267113</v>
      </c>
      <c r="V145">
        <v>0.58739999999999992</v>
      </c>
    </row>
    <row r="146" spans="20:22" x14ac:dyDescent="0.25">
      <c r="T146">
        <v>417</v>
      </c>
      <c r="U146">
        <v>1591.1705879634653</v>
      </c>
      <c r="V146">
        <v>0.54779999999999995</v>
      </c>
    </row>
    <row r="147" spans="20:22" x14ac:dyDescent="0.25">
      <c r="T147">
        <v>400</v>
      </c>
      <c r="U147">
        <v>1526.302722267113</v>
      </c>
      <c r="V147">
        <v>0.50984999999999991</v>
      </c>
    </row>
    <row r="148" spans="20:22" x14ac:dyDescent="0.25">
      <c r="T148">
        <v>400</v>
      </c>
      <c r="U148">
        <v>1526.302722267113</v>
      </c>
      <c r="V148">
        <v>0.47849999999999993</v>
      </c>
    </row>
    <row r="149" spans="20:22" x14ac:dyDescent="0.25">
      <c r="T149">
        <v>400</v>
      </c>
      <c r="U149">
        <v>1526.302722267113</v>
      </c>
      <c r="V149">
        <v>0.50819999999999999</v>
      </c>
    </row>
    <row r="150" spans="20:22" x14ac:dyDescent="0.25">
      <c r="T150">
        <v>400</v>
      </c>
      <c r="U150">
        <v>1526.302722267113</v>
      </c>
      <c r="V150">
        <v>0.49004999999999993</v>
      </c>
    </row>
    <row r="151" spans="20:22" x14ac:dyDescent="0.25">
      <c r="T151">
        <v>400</v>
      </c>
      <c r="U151">
        <v>1526.302722267113</v>
      </c>
      <c r="V151">
        <v>0.47189999999999993</v>
      </c>
    </row>
    <row r="152" spans="20:22" x14ac:dyDescent="0.25">
      <c r="T152">
        <v>400</v>
      </c>
      <c r="U152">
        <v>1526.302722267113</v>
      </c>
      <c r="V152">
        <v>0.51315</v>
      </c>
    </row>
    <row r="153" spans="20:22" x14ac:dyDescent="0.25">
      <c r="T153">
        <v>400</v>
      </c>
      <c r="U153">
        <v>1526.302722267113</v>
      </c>
      <c r="V153">
        <v>0.49169999999999997</v>
      </c>
    </row>
    <row r="154" spans="20:22" x14ac:dyDescent="0.25">
      <c r="T154">
        <v>400</v>
      </c>
      <c r="U154">
        <v>1526.302722267113</v>
      </c>
      <c r="V154">
        <v>0.51315</v>
      </c>
    </row>
    <row r="155" spans="20:22" x14ac:dyDescent="0.25">
      <c r="T155">
        <v>400</v>
      </c>
      <c r="U155">
        <v>1526.302722267113</v>
      </c>
      <c r="V155">
        <v>0.47024999999999995</v>
      </c>
    </row>
    <row r="156" spans="20:22" x14ac:dyDescent="0.25">
      <c r="T156">
        <v>400</v>
      </c>
      <c r="U156">
        <v>1526.302722267113</v>
      </c>
      <c r="V156">
        <v>0.74414999999999998</v>
      </c>
    </row>
    <row r="157" spans="20:22" x14ac:dyDescent="0.25">
      <c r="T157">
        <v>400</v>
      </c>
      <c r="U157">
        <v>1526.302722267113</v>
      </c>
      <c r="V157">
        <v>0.68474999999999997</v>
      </c>
    </row>
    <row r="158" spans="20:22" x14ac:dyDescent="0.25">
      <c r="T158">
        <v>400</v>
      </c>
      <c r="U158">
        <v>1526.302722267113</v>
      </c>
      <c r="V158">
        <v>0.60224999999999995</v>
      </c>
    </row>
    <row r="159" spans="20:22" x14ac:dyDescent="0.25">
      <c r="T159">
        <v>400</v>
      </c>
      <c r="U159">
        <v>1526.302722267113</v>
      </c>
      <c r="V159">
        <v>0.48179999999999995</v>
      </c>
    </row>
    <row r="160" spans="20:22" x14ac:dyDescent="0.25">
      <c r="T160">
        <v>400</v>
      </c>
      <c r="U160">
        <v>1526.302722267113</v>
      </c>
      <c r="V160">
        <v>0.65339999999999998</v>
      </c>
    </row>
    <row r="161" spans="20:22" x14ac:dyDescent="0.25">
      <c r="T161">
        <v>400</v>
      </c>
      <c r="U161">
        <v>1526.302722267113</v>
      </c>
      <c r="V161">
        <v>0.54779999999999995</v>
      </c>
    </row>
    <row r="162" spans="20:22" x14ac:dyDescent="0.25">
      <c r="T162">
        <v>400</v>
      </c>
      <c r="U162">
        <v>1526.302722267113</v>
      </c>
      <c r="V162">
        <v>0.49664999999999998</v>
      </c>
    </row>
    <row r="163" spans="20:22" x14ac:dyDescent="0.25">
      <c r="T163">
        <v>400</v>
      </c>
      <c r="U163">
        <v>1526.302722267113</v>
      </c>
      <c r="V163">
        <v>0.49334999999999996</v>
      </c>
    </row>
    <row r="164" spans="20:22" x14ac:dyDescent="0.25">
      <c r="T164">
        <v>400</v>
      </c>
      <c r="U164">
        <v>1526.302722267113</v>
      </c>
      <c r="V164">
        <v>0.73754999999999993</v>
      </c>
    </row>
    <row r="165" spans="20:22" x14ac:dyDescent="0.25">
      <c r="T165">
        <v>400</v>
      </c>
      <c r="U165">
        <v>1526.302722267113</v>
      </c>
      <c r="V165">
        <v>0.67484999999999995</v>
      </c>
    </row>
    <row r="166" spans="20:22" x14ac:dyDescent="0.25">
      <c r="T166">
        <v>400</v>
      </c>
      <c r="U166">
        <v>1526.302722267113</v>
      </c>
      <c r="V166">
        <v>0.46035000000000004</v>
      </c>
    </row>
    <row r="167" spans="20:22" x14ac:dyDescent="0.25">
      <c r="T167">
        <v>400</v>
      </c>
      <c r="U167">
        <v>1526.302722267113</v>
      </c>
      <c r="V167">
        <v>0.44714999999999999</v>
      </c>
    </row>
    <row r="168" spans="20:22" x14ac:dyDescent="0.25">
      <c r="T168">
        <v>400</v>
      </c>
      <c r="U168">
        <v>1526.302722267113</v>
      </c>
      <c r="V168">
        <v>0.37619999999999998</v>
      </c>
    </row>
    <row r="169" spans="20:22" x14ac:dyDescent="0.25">
      <c r="T169">
        <v>400</v>
      </c>
      <c r="U169">
        <v>1526.302722267113</v>
      </c>
      <c r="V169">
        <v>0.57089999999999996</v>
      </c>
    </row>
    <row r="170" spans="20:22" x14ac:dyDescent="0.25">
      <c r="T170">
        <v>400</v>
      </c>
      <c r="U170">
        <v>1526.302722267113</v>
      </c>
      <c r="V170">
        <v>0.56924999999999992</v>
      </c>
    </row>
    <row r="171" spans="20:22" x14ac:dyDescent="0.25">
      <c r="T171">
        <v>400</v>
      </c>
      <c r="U171">
        <v>1526.302722267113</v>
      </c>
      <c r="V171">
        <v>0.60719999999999996</v>
      </c>
    </row>
    <row r="172" spans="20:22" x14ac:dyDescent="0.25">
      <c r="T172">
        <v>323</v>
      </c>
      <c r="U172">
        <v>1232.4894482306938</v>
      </c>
      <c r="V172">
        <v>0.58079999999999998</v>
      </c>
    </row>
    <row r="173" spans="20:22" x14ac:dyDescent="0.25">
      <c r="T173">
        <v>300</v>
      </c>
      <c r="U173">
        <v>1144.7270417003349</v>
      </c>
      <c r="V173">
        <v>0.53790000000000004</v>
      </c>
    </row>
    <row r="174" spans="20:22" x14ac:dyDescent="0.25">
      <c r="T174">
        <v>300</v>
      </c>
      <c r="U174">
        <v>286.18176042508372</v>
      </c>
      <c r="V174">
        <v>0.52469999999999994</v>
      </c>
    </row>
    <row r="175" spans="20:22" x14ac:dyDescent="0.25">
      <c r="T175">
        <v>300</v>
      </c>
      <c r="U175">
        <v>286.18176042508372</v>
      </c>
      <c r="V175">
        <v>0.5956499999999999</v>
      </c>
    </row>
    <row r="176" spans="20:22" x14ac:dyDescent="0.25">
      <c r="T176">
        <v>211</v>
      </c>
      <c r="U176">
        <v>805.12468599590215</v>
      </c>
      <c r="V176">
        <v>0.60719999999999996</v>
      </c>
    </row>
    <row r="177" spans="20:22" x14ac:dyDescent="0.25">
      <c r="T177">
        <v>800</v>
      </c>
      <c r="U177">
        <v>3052.6054445342261</v>
      </c>
      <c r="V177">
        <v>0.51149999999999995</v>
      </c>
    </row>
    <row r="178" spans="20:22" x14ac:dyDescent="0.25">
      <c r="T178">
        <v>800</v>
      </c>
      <c r="U178">
        <v>3052.6054445342261</v>
      </c>
      <c r="V178">
        <v>0.44055</v>
      </c>
    </row>
    <row r="179" spans="20:22" x14ac:dyDescent="0.25">
      <c r="T179">
        <v>800</v>
      </c>
      <c r="U179">
        <v>763.15136113355652</v>
      </c>
      <c r="V179">
        <v>0.55274999999999996</v>
      </c>
    </row>
    <row r="180" spans="20:22" x14ac:dyDescent="0.25">
      <c r="T180">
        <v>800</v>
      </c>
      <c r="U180">
        <v>763.15136113355652</v>
      </c>
      <c r="V180">
        <v>0.43890000000000001</v>
      </c>
    </row>
    <row r="181" spans="20:22" x14ac:dyDescent="0.25">
      <c r="T181">
        <v>400</v>
      </c>
      <c r="U181">
        <v>1526.302722267113</v>
      </c>
      <c r="V181">
        <v>0.59729999999999994</v>
      </c>
    </row>
    <row r="182" spans="20:22" x14ac:dyDescent="0.25">
      <c r="T182">
        <v>400</v>
      </c>
      <c r="U182">
        <v>1526.302722267113</v>
      </c>
      <c r="V182">
        <v>0.49169999999999997</v>
      </c>
    </row>
    <row r="183" spans="20:22" x14ac:dyDescent="0.25">
      <c r="T183">
        <v>400</v>
      </c>
      <c r="U183">
        <v>381.57568056677826</v>
      </c>
      <c r="V183">
        <v>0.44219999999999998</v>
      </c>
    </row>
    <row r="184" spans="20:22" x14ac:dyDescent="0.25">
      <c r="T184">
        <v>400</v>
      </c>
      <c r="U184">
        <v>381.57568056677826</v>
      </c>
      <c r="V184">
        <v>0.57089999999999996</v>
      </c>
    </row>
    <row r="185" spans="20:22" x14ac:dyDescent="0.25">
      <c r="T185">
        <v>375</v>
      </c>
      <c r="U185">
        <v>1430.9088021254186</v>
      </c>
      <c r="V185">
        <v>0.53459999999999996</v>
      </c>
    </row>
    <row r="186" spans="20:22" x14ac:dyDescent="0.25">
      <c r="T186">
        <v>300</v>
      </c>
      <c r="U186">
        <v>1144.7270417003349</v>
      </c>
      <c r="V186">
        <v>0.45045000000000002</v>
      </c>
    </row>
    <row r="187" spans="20:22" x14ac:dyDescent="0.25">
      <c r="T187">
        <v>300</v>
      </c>
      <c r="U187">
        <v>7154.5440106270926</v>
      </c>
      <c r="V187">
        <v>0.46365000000000001</v>
      </c>
    </row>
    <row r="188" spans="20:22" x14ac:dyDescent="0.25">
      <c r="T188">
        <v>300</v>
      </c>
      <c r="U188">
        <v>286.18176042508372</v>
      </c>
      <c r="V188">
        <v>0.49994999999999995</v>
      </c>
    </row>
    <row r="189" spans="20:22" x14ac:dyDescent="0.25">
      <c r="T189">
        <v>249</v>
      </c>
      <c r="U189">
        <v>3800.4937784451117</v>
      </c>
      <c r="V189">
        <v>0.41084999999999999</v>
      </c>
    </row>
    <row r="190" spans="20:22" x14ac:dyDescent="0.25">
      <c r="T190">
        <v>249</v>
      </c>
      <c r="U190">
        <v>950.12344461127793</v>
      </c>
      <c r="V190">
        <v>0.42404999999999998</v>
      </c>
    </row>
  </sheetData>
  <pageMargins left="0.7" right="0.7" top="0.78740157499999996" bottom="0.78740157499999996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3D40CB-54E4-42CA-853F-4F1443F937FA}">
  <dimension ref="C1:W190"/>
  <sheetViews>
    <sheetView zoomScale="55" zoomScaleNormal="55" workbookViewId="0">
      <selection activeCell="AC31" sqref="AC31"/>
    </sheetView>
  </sheetViews>
  <sheetFormatPr baseColWidth="10" defaultColWidth="11.42578125" defaultRowHeight="15" x14ac:dyDescent="0.25"/>
  <cols>
    <col min="5" max="5" width="34.28515625" bestFit="1" customWidth="1"/>
    <col min="6" max="6" width="17.42578125" bestFit="1" customWidth="1"/>
    <col min="7" max="7" width="34.42578125" bestFit="1" customWidth="1"/>
    <col min="22" max="22" width="20.85546875" bestFit="1" customWidth="1"/>
  </cols>
  <sheetData>
    <row r="1" spans="5:23" x14ac:dyDescent="0.25">
      <c r="W1" t="s">
        <v>17</v>
      </c>
    </row>
    <row r="2" spans="5:23" x14ac:dyDescent="0.25">
      <c r="W2" t="s">
        <v>22</v>
      </c>
    </row>
    <row r="3" spans="5:23" x14ac:dyDescent="0.25">
      <c r="V3" t="s">
        <v>21</v>
      </c>
    </row>
    <row r="4" spans="5:23" x14ac:dyDescent="0.25">
      <c r="V4">
        <v>50</v>
      </c>
      <c r="W4">
        <v>0.53700000000000003</v>
      </c>
    </row>
    <row r="5" spans="5:23" x14ac:dyDescent="0.25">
      <c r="V5">
        <v>100</v>
      </c>
      <c r="W5">
        <v>0.38800000000000001</v>
      </c>
    </row>
    <row r="6" spans="5:23" x14ac:dyDescent="0.25">
      <c r="E6" s="24"/>
      <c r="F6" s="24"/>
      <c r="V6">
        <v>200</v>
      </c>
      <c r="W6">
        <v>0.33079999999999998</v>
      </c>
    </row>
    <row r="7" spans="5:23" x14ac:dyDescent="0.25">
      <c r="E7" s="24"/>
      <c r="F7" s="24"/>
      <c r="V7">
        <v>400</v>
      </c>
      <c r="W7">
        <v>0.32400000000000001</v>
      </c>
    </row>
    <row r="8" spans="5:23" x14ac:dyDescent="0.25">
      <c r="E8" s="24"/>
      <c r="F8" s="24"/>
      <c r="V8">
        <v>700</v>
      </c>
      <c r="W8">
        <v>0.30599999999999999</v>
      </c>
    </row>
    <row r="9" spans="5:23" x14ac:dyDescent="0.25">
      <c r="E9" s="24"/>
      <c r="F9" s="24"/>
      <c r="V9">
        <v>1000</v>
      </c>
      <c r="W9">
        <v>0.309</v>
      </c>
    </row>
    <row r="10" spans="5:23" x14ac:dyDescent="0.25">
      <c r="E10" s="24"/>
      <c r="F10" s="24"/>
      <c r="V10">
        <v>1500</v>
      </c>
      <c r="W10">
        <v>0.32300000000000001</v>
      </c>
    </row>
    <row r="11" spans="5:23" x14ac:dyDescent="0.25">
      <c r="E11" s="24"/>
      <c r="F11" s="24"/>
      <c r="V11">
        <v>2000</v>
      </c>
      <c r="W11">
        <v>0.33050000000000002</v>
      </c>
    </row>
    <row r="12" spans="5:23" x14ac:dyDescent="0.25">
      <c r="E12" s="24"/>
      <c r="F12" s="24"/>
      <c r="V12">
        <v>3000</v>
      </c>
      <c r="W12">
        <v>0.372</v>
      </c>
    </row>
    <row r="13" spans="5:23" x14ac:dyDescent="0.25">
      <c r="E13" s="24"/>
      <c r="F13" s="24"/>
      <c r="V13">
        <v>5000</v>
      </c>
      <c r="W13">
        <v>0.42799999999999999</v>
      </c>
    </row>
    <row r="14" spans="5:23" x14ac:dyDescent="0.25">
      <c r="E14" s="24"/>
      <c r="F14" s="24"/>
      <c r="V14">
        <v>10000</v>
      </c>
      <c r="W14">
        <v>0.51200000000000001</v>
      </c>
    </row>
    <row r="15" spans="5:23" x14ac:dyDescent="0.25">
      <c r="E15" s="24"/>
      <c r="F15" s="24"/>
    </row>
    <row r="16" spans="5:23" x14ac:dyDescent="0.25">
      <c r="E16" s="24"/>
      <c r="F16" s="24"/>
    </row>
    <row r="17" spans="4:22" x14ac:dyDescent="0.25">
      <c r="E17" s="24"/>
      <c r="F17" s="24"/>
    </row>
    <row r="18" spans="4:22" x14ac:dyDescent="0.25">
      <c r="E18" s="24"/>
      <c r="F18" s="24"/>
    </row>
    <row r="19" spans="4:22" x14ac:dyDescent="0.25">
      <c r="E19" s="24"/>
      <c r="F19" s="24"/>
    </row>
    <row r="20" spans="4:22" x14ac:dyDescent="0.25">
      <c r="E20" s="25"/>
      <c r="F20" s="25"/>
    </row>
    <row r="21" spans="4:22" x14ac:dyDescent="0.25">
      <c r="F21" t="s">
        <v>99</v>
      </c>
    </row>
    <row r="22" spans="4:22" x14ac:dyDescent="0.25">
      <c r="E22" t="s">
        <v>17</v>
      </c>
      <c r="F22" t="s">
        <v>17</v>
      </c>
      <c r="G22" t="s">
        <v>17</v>
      </c>
    </row>
    <row r="23" spans="4:22" x14ac:dyDescent="0.25">
      <c r="E23" t="s">
        <v>18</v>
      </c>
      <c r="F23" t="s">
        <v>19</v>
      </c>
      <c r="G23" t="s">
        <v>20</v>
      </c>
    </row>
    <row r="24" spans="4:22" x14ac:dyDescent="0.25">
      <c r="D24" t="s">
        <v>21</v>
      </c>
    </row>
    <row r="25" spans="4:22" x14ac:dyDescent="0.25">
      <c r="D25">
        <v>50</v>
      </c>
      <c r="E25">
        <v>0.56899999999999995</v>
      </c>
      <c r="F25">
        <v>0.58299999999999996</v>
      </c>
      <c r="G25">
        <v>0.59699999999999998</v>
      </c>
      <c r="I25">
        <v>0.80800000000000005</v>
      </c>
      <c r="J25" t="s">
        <v>408</v>
      </c>
    </row>
    <row r="26" spans="4:22" x14ac:dyDescent="0.25">
      <c r="D26">
        <v>100</v>
      </c>
      <c r="E26">
        <v>0.48099999999999998</v>
      </c>
      <c r="F26">
        <v>0.5</v>
      </c>
      <c r="G26">
        <v>0.51900000000000002</v>
      </c>
      <c r="I26">
        <v>0.72699999999999998</v>
      </c>
    </row>
    <row r="27" spans="4:22" x14ac:dyDescent="0.25">
      <c r="D27">
        <v>200</v>
      </c>
      <c r="E27">
        <v>0.43099999999999999</v>
      </c>
      <c r="F27">
        <v>0.44400000000000001</v>
      </c>
      <c r="G27">
        <v>0.45700000000000002</v>
      </c>
      <c r="I27">
        <v>0.65400000000000003</v>
      </c>
    </row>
    <row r="28" spans="4:22" x14ac:dyDescent="0.25">
      <c r="D28">
        <v>400</v>
      </c>
      <c r="E28">
        <v>0.40600000000000003</v>
      </c>
      <c r="F28">
        <v>0.42399999999999999</v>
      </c>
      <c r="G28">
        <v>0.442</v>
      </c>
      <c r="I28">
        <v>0.57299999999999995</v>
      </c>
      <c r="U28" t="s">
        <v>70</v>
      </c>
    </row>
    <row r="29" spans="4:22" x14ac:dyDescent="0.25">
      <c r="D29">
        <v>700</v>
      </c>
      <c r="E29">
        <v>0.4</v>
      </c>
      <c r="F29">
        <v>0.40699999999999997</v>
      </c>
      <c r="G29">
        <v>0.41499999999999998</v>
      </c>
      <c r="I29">
        <v>0.50700000000000001</v>
      </c>
    </row>
    <row r="30" spans="4:22" x14ac:dyDescent="0.25">
      <c r="D30">
        <v>1000</v>
      </c>
      <c r="E30">
        <v>0.36</v>
      </c>
      <c r="F30">
        <v>0.38300000000000001</v>
      </c>
      <c r="G30">
        <v>0.40699999999999997</v>
      </c>
      <c r="I30">
        <v>0.46700000000000003</v>
      </c>
      <c r="T30">
        <v>800</v>
      </c>
      <c r="U30">
        <v>4769.6960070847281</v>
      </c>
      <c r="V30">
        <v>0.35309999999999997</v>
      </c>
    </row>
    <row r="31" spans="4:22" x14ac:dyDescent="0.25">
      <c r="D31">
        <v>1500</v>
      </c>
      <c r="E31">
        <v>0.36699999999999999</v>
      </c>
      <c r="F31">
        <v>0.372</v>
      </c>
      <c r="G31">
        <v>0.378</v>
      </c>
      <c r="I31">
        <v>0.42899999999999999</v>
      </c>
      <c r="T31">
        <v>800</v>
      </c>
      <c r="U31">
        <v>3052.6054445342261</v>
      </c>
      <c r="V31">
        <v>0.30854999999999999</v>
      </c>
    </row>
    <row r="32" spans="4:22" x14ac:dyDescent="0.25">
      <c r="D32">
        <v>2000</v>
      </c>
      <c r="E32">
        <v>0.33200000000000002</v>
      </c>
      <c r="F32">
        <v>0.35699999999999998</v>
      </c>
      <c r="G32">
        <v>0.38200000000000001</v>
      </c>
      <c r="I32">
        <v>0.40600000000000003</v>
      </c>
      <c r="T32">
        <v>800</v>
      </c>
      <c r="U32">
        <v>3052.6054445342261</v>
      </c>
      <c r="V32">
        <v>0.30854999999999999</v>
      </c>
    </row>
    <row r="33" spans="4:22" x14ac:dyDescent="0.25">
      <c r="D33">
        <v>3000</v>
      </c>
      <c r="E33">
        <v>0.32400000000000001</v>
      </c>
      <c r="F33">
        <v>0.33600000000000002</v>
      </c>
      <c r="G33">
        <v>0.34799999999999998</v>
      </c>
      <c r="I33">
        <v>0.374</v>
      </c>
      <c r="T33">
        <v>800</v>
      </c>
      <c r="U33">
        <v>3052.6054445342261</v>
      </c>
      <c r="V33">
        <v>0.32340000000000002</v>
      </c>
    </row>
    <row r="34" spans="4:22" x14ac:dyDescent="0.25">
      <c r="D34">
        <v>5000</v>
      </c>
      <c r="E34">
        <v>0.30099999999999999</v>
      </c>
      <c r="F34">
        <v>0.315</v>
      </c>
      <c r="G34">
        <v>0.33</v>
      </c>
      <c r="I34">
        <v>0.34200000000000003</v>
      </c>
      <c r="T34">
        <v>816</v>
      </c>
      <c r="U34">
        <v>3113.6575534249105</v>
      </c>
      <c r="V34">
        <v>0.28544999999999998</v>
      </c>
    </row>
    <row r="35" spans="4:22" x14ac:dyDescent="0.25">
      <c r="D35">
        <v>10000</v>
      </c>
      <c r="E35">
        <v>0.27900000000000003</v>
      </c>
      <c r="F35">
        <v>0.28599999999999998</v>
      </c>
      <c r="G35">
        <v>0.29199999999999998</v>
      </c>
      <c r="I35">
        <v>0.30299999999999999</v>
      </c>
      <c r="T35">
        <v>800</v>
      </c>
      <c r="U35">
        <v>3052.6054445342261</v>
      </c>
      <c r="V35">
        <v>0.35199449999999999</v>
      </c>
    </row>
    <row r="36" spans="4:22" x14ac:dyDescent="0.25">
      <c r="T36">
        <v>800</v>
      </c>
      <c r="U36">
        <v>3052.6054445342261</v>
      </c>
      <c r="V36">
        <v>0.56649999999999445</v>
      </c>
    </row>
    <row r="37" spans="4:22" x14ac:dyDescent="0.25">
      <c r="T37">
        <v>800</v>
      </c>
      <c r="U37">
        <v>3052.6054445342261</v>
      </c>
      <c r="V37">
        <v>0.44385000000000002</v>
      </c>
    </row>
    <row r="38" spans="4:22" x14ac:dyDescent="0.25">
      <c r="T38">
        <v>800</v>
      </c>
      <c r="U38">
        <v>3052.6054445342261</v>
      </c>
      <c r="V38">
        <v>0.46529999999999994</v>
      </c>
    </row>
    <row r="39" spans="4:22" x14ac:dyDescent="0.25">
      <c r="T39">
        <v>800</v>
      </c>
      <c r="U39">
        <v>3052.6054445342261</v>
      </c>
      <c r="V39">
        <v>0.47189999999999993</v>
      </c>
    </row>
    <row r="40" spans="4:22" x14ac:dyDescent="0.25">
      <c r="T40">
        <v>800</v>
      </c>
      <c r="U40">
        <v>3052.6054445342261</v>
      </c>
      <c r="V40">
        <v>0.43064999999999998</v>
      </c>
    </row>
    <row r="41" spans="4:22" x14ac:dyDescent="0.25">
      <c r="T41">
        <v>800</v>
      </c>
      <c r="U41">
        <v>3052.6054445342261</v>
      </c>
      <c r="V41">
        <v>0.44055</v>
      </c>
    </row>
    <row r="42" spans="4:22" x14ac:dyDescent="0.25">
      <c r="D42" s="23"/>
      <c r="E42" s="23"/>
      <c r="F42" s="23"/>
      <c r="G42" s="23"/>
      <c r="T42">
        <v>800</v>
      </c>
      <c r="U42">
        <v>3052.6054445342261</v>
      </c>
      <c r="V42">
        <v>0.3861</v>
      </c>
    </row>
    <row r="43" spans="4:22" x14ac:dyDescent="0.25">
      <c r="D43" s="23"/>
      <c r="E43" s="23"/>
      <c r="F43" s="23"/>
      <c r="G43" s="23"/>
      <c r="T43">
        <v>800</v>
      </c>
      <c r="U43">
        <v>3052.6054445342261</v>
      </c>
      <c r="V43">
        <v>0.39269999999999994</v>
      </c>
    </row>
    <row r="44" spans="4:22" x14ac:dyDescent="0.25">
      <c r="D44" s="23"/>
      <c r="E44" s="23"/>
      <c r="F44" s="23"/>
      <c r="G44" s="23"/>
      <c r="T44">
        <v>800</v>
      </c>
      <c r="U44">
        <v>3052.6054445342261</v>
      </c>
      <c r="V44">
        <v>0.39764999999999995</v>
      </c>
    </row>
    <row r="45" spans="4:22" x14ac:dyDescent="0.25">
      <c r="D45" s="23"/>
      <c r="E45" s="23"/>
      <c r="F45" s="23"/>
      <c r="G45" s="23"/>
      <c r="T45">
        <v>800</v>
      </c>
      <c r="U45">
        <v>3052.6054445342261</v>
      </c>
      <c r="V45">
        <v>0.40754999999999997</v>
      </c>
    </row>
    <row r="46" spans="4:22" x14ac:dyDescent="0.25">
      <c r="F46" t="s">
        <v>98</v>
      </c>
      <c r="T46">
        <v>800</v>
      </c>
      <c r="U46">
        <v>3052.6054445342261</v>
      </c>
      <c r="V46">
        <v>0.42074999999999996</v>
      </c>
    </row>
    <row r="47" spans="4:22" x14ac:dyDescent="0.25">
      <c r="T47">
        <v>800</v>
      </c>
      <c r="U47">
        <v>3052.6054445342261</v>
      </c>
      <c r="V47">
        <v>0.56100000000000005</v>
      </c>
    </row>
    <row r="48" spans="4:22" x14ac:dyDescent="0.25">
      <c r="E48" t="s">
        <v>17</v>
      </c>
      <c r="F48" t="s">
        <v>17</v>
      </c>
      <c r="G48" t="s">
        <v>17</v>
      </c>
      <c r="T48">
        <v>800</v>
      </c>
      <c r="U48">
        <v>3052.6054445342261</v>
      </c>
      <c r="V48">
        <v>0.49169999999999997</v>
      </c>
    </row>
    <row r="49" spans="3:22" x14ac:dyDescent="0.25">
      <c r="E49" t="s">
        <v>18</v>
      </c>
      <c r="F49" t="s">
        <v>19</v>
      </c>
      <c r="G49" t="s">
        <v>20</v>
      </c>
      <c r="T49">
        <v>800</v>
      </c>
      <c r="U49">
        <v>3052.6054445342261</v>
      </c>
      <c r="V49">
        <v>0.49169999999999997</v>
      </c>
    </row>
    <row r="50" spans="3:22" x14ac:dyDescent="0.25">
      <c r="D50" t="s">
        <v>21</v>
      </c>
      <c r="T50">
        <v>800</v>
      </c>
      <c r="U50">
        <v>3052.6054445342261</v>
      </c>
      <c r="V50">
        <v>0.43230000000000002</v>
      </c>
    </row>
    <row r="51" spans="3:22" x14ac:dyDescent="0.25">
      <c r="C51">
        <v>1</v>
      </c>
      <c r="D51">
        <v>50</v>
      </c>
      <c r="E51">
        <v>0.51700000000000002</v>
      </c>
      <c r="F51">
        <v>0.54600000000000004</v>
      </c>
      <c r="G51">
        <v>0.57499999999999996</v>
      </c>
      <c r="T51">
        <v>800</v>
      </c>
      <c r="U51">
        <v>3052.6054445342261</v>
      </c>
      <c r="V51">
        <v>0.27389999999999998</v>
      </c>
    </row>
    <row r="52" spans="3:22" x14ac:dyDescent="0.25">
      <c r="C52">
        <v>2</v>
      </c>
      <c r="D52">
        <v>100</v>
      </c>
      <c r="E52">
        <v>0.40200000000000002</v>
      </c>
      <c r="F52">
        <v>0.42</v>
      </c>
      <c r="G52">
        <v>0.439</v>
      </c>
      <c r="T52">
        <v>800</v>
      </c>
      <c r="U52">
        <v>1717.0905625505022</v>
      </c>
      <c r="V52">
        <v>0.29699999999999999</v>
      </c>
    </row>
    <row r="53" spans="3:22" x14ac:dyDescent="0.25">
      <c r="C53">
        <v>3</v>
      </c>
      <c r="D53">
        <v>200</v>
      </c>
      <c r="E53">
        <v>0.35799999999999998</v>
      </c>
      <c r="F53">
        <v>0.36699999999999999</v>
      </c>
      <c r="G53">
        <v>0.377</v>
      </c>
      <c r="T53">
        <v>800</v>
      </c>
      <c r="U53">
        <v>763.15136113355652</v>
      </c>
      <c r="V53">
        <v>0.26234999999999997</v>
      </c>
    </row>
    <row r="54" spans="3:22" x14ac:dyDescent="0.25">
      <c r="C54">
        <v>4</v>
      </c>
      <c r="D54">
        <v>400</v>
      </c>
      <c r="E54">
        <v>0.34799999999999998</v>
      </c>
      <c r="F54">
        <v>0.35299999999999998</v>
      </c>
      <c r="G54">
        <v>0.35699999999999998</v>
      </c>
      <c r="T54">
        <v>800</v>
      </c>
      <c r="U54">
        <v>763.15136113355652</v>
      </c>
      <c r="V54">
        <v>0.34979999999999994</v>
      </c>
    </row>
    <row r="55" spans="3:22" x14ac:dyDescent="0.25">
      <c r="C55">
        <v>5</v>
      </c>
      <c r="D55">
        <v>700</v>
      </c>
      <c r="E55">
        <v>0.34499999999999997</v>
      </c>
      <c r="F55">
        <v>0.35099999999999998</v>
      </c>
      <c r="G55">
        <v>0.35699999999999998</v>
      </c>
      <c r="T55">
        <v>800</v>
      </c>
      <c r="U55">
        <v>763.15136113355652</v>
      </c>
      <c r="V55">
        <v>0.32340000000000002</v>
      </c>
    </row>
    <row r="56" spans="3:22" x14ac:dyDescent="0.25">
      <c r="C56">
        <v>6</v>
      </c>
      <c r="D56">
        <v>1000</v>
      </c>
      <c r="E56">
        <v>0.35199999999999998</v>
      </c>
      <c r="F56">
        <v>0.35899999999999999</v>
      </c>
      <c r="G56">
        <v>0.36699999999999999</v>
      </c>
      <c r="T56">
        <v>800</v>
      </c>
      <c r="U56">
        <v>763.15136113355652</v>
      </c>
      <c r="V56">
        <v>0.34979999999999994</v>
      </c>
    </row>
    <row r="57" spans="3:22" x14ac:dyDescent="0.25">
      <c r="C57">
        <v>7</v>
      </c>
      <c r="D57">
        <v>1500</v>
      </c>
      <c r="E57">
        <v>0.35699999999999998</v>
      </c>
      <c r="F57">
        <v>0.36499999999999999</v>
      </c>
      <c r="G57">
        <v>0.373</v>
      </c>
      <c r="T57">
        <v>800</v>
      </c>
      <c r="U57">
        <v>763.15136113355652</v>
      </c>
      <c r="V57">
        <v>0.36629999999999996</v>
      </c>
    </row>
    <row r="58" spans="3:22" x14ac:dyDescent="0.25">
      <c r="C58">
        <v>8</v>
      </c>
      <c r="D58">
        <v>2000</v>
      </c>
      <c r="E58">
        <v>0.33600000000000002</v>
      </c>
      <c r="F58">
        <v>0.35699999999999998</v>
      </c>
      <c r="G58">
        <v>0.377</v>
      </c>
      <c r="T58">
        <v>600</v>
      </c>
      <c r="U58">
        <v>2289.4540834006698</v>
      </c>
      <c r="V58">
        <v>0.44714999999999999</v>
      </c>
    </row>
    <row r="59" spans="3:22" x14ac:dyDescent="0.25">
      <c r="C59">
        <v>9</v>
      </c>
      <c r="D59">
        <v>3000</v>
      </c>
      <c r="E59">
        <v>0.32700000000000001</v>
      </c>
      <c r="F59">
        <v>0.33700000000000002</v>
      </c>
      <c r="G59">
        <v>0.34799999999999998</v>
      </c>
      <c r="T59">
        <v>600</v>
      </c>
      <c r="U59">
        <v>2289.4540834006698</v>
      </c>
      <c r="V59">
        <v>0.45540000000000003</v>
      </c>
    </row>
    <row r="60" spans="3:22" x14ac:dyDescent="0.25">
      <c r="C60">
        <v>10</v>
      </c>
      <c r="D60">
        <v>5000</v>
      </c>
      <c r="E60">
        <v>0.30499999999999999</v>
      </c>
      <c r="F60">
        <v>0.32</v>
      </c>
      <c r="G60">
        <v>0.33500000000000002</v>
      </c>
      <c r="T60">
        <v>588</v>
      </c>
      <c r="U60">
        <v>560.91625043316401</v>
      </c>
      <c r="V60">
        <v>0.44385000000000002</v>
      </c>
    </row>
    <row r="61" spans="3:22" x14ac:dyDescent="0.25">
      <c r="C61">
        <v>11</v>
      </c>
      <c r="D61">
        <v>10000</v>
      </c>
      <c r="E61">
        <v>0.27200000000000002</v>
      </c>
      <c r="F61">
        <v>0.28599999999999998</v>
      </c>
      <c r="G61">
        <v>0.29899999999999999</v>
      </c>
      <c r="T61">
        <v>600</v>
      </c>
      <c r="U61">
        <v>572.36352085016745</v>
      </c>
      <c r="V61">
        <v>0.44219999999999998</v>
      </c>
    </row>
    <row r="62" spans="3:22" x14ac:dyDescent="0.25">
      <c r="T62">
        <v>400</v>
      </c>
      <c r="U62">
        <v>1526.302722267113</v>
      </c>
      <c r="V62">
        <v>0.50819999999999999</v>
      </c>
    </row>
    <row r="63" spans="3:22" x14ac:dyDescent="0.25">
      <c r="T63">
        <v>400</v>
      </c>
      <c r="U63">
        <v>1526.302722267113</v>
      </c>
      <c r="V63">
        <v>0.46694999999999992</v>
      </c>
    </row>
    <row r="64" spans="3:22" x14ac:dyDescent="0.25">
      <c r="T64">
        <v>400</v>
      </c>
      <c r="U64">
        <v>381.57568056677826</v>
      </c>
      <c r="V64">
        <v>0.4521</v>
      </c>
    </row>
    <row r="65" spans="20:22" x14ac:dyDescent="0.25">
      <c r="T65">
        <v>400</v>
      </c>
      <c r="U65">
        <v>381.57568056677826</v>
      </c>
      <c r="V65">
        <v>0.50654999999999994</v>
      </c>
    </row>
    <row r="66" spans="20:22" x14ac:dyDescent="0.25">
      <c r="T66">
        <v>200</v>
      </c>
      <c r="U66">
        <v>763.15136113355652</v>
      </c>
      <c r="V66">
        <v>0.66990000000000005</v>
      </c>
    </row>
    <row r="67" spans="20:22" x14ac:dyDescent="0.25">
      <c r="T67">
        <v>200</v>
      </c>
      <c r="U67">
        <v>763.15136113355652</v>
      </c>
      <c r="V67">
        <v>0.5956499999999999</v>
      </c>
    </row>
    <row r="68" spans="20:22" x14ac:dyDescent="0.25">
      <c r="T68">
        <v>200</v>
      </c>
      <c r="U68">
        <v>190.78784028338913</v>
      </c>
      <c r="V68">
        <v>0.60389999999999999</v>
      </c>
    </row>
    <row r="69" spans="20:22" x14ac:dyDescent="0.25">
      <c r="T69">
        <v>200</v>
      </c>
      <c r="U69">
        <v>190.78784028338913</v>
      </c>
      <c r="V69">
        <v>0.67154999999999987</v>
      </c>
    </row>
    <row r="70" spans="20:22" x14ac:dyDescent="0.25">
      <c r="T70">
        <v>506</v>
      </c>
      <c r="U70">
        <v>1930.7729436678981</v>
      </c>
      <c r="V70">
        <v>0.44550000000000001</v>
      </c>
    </row>
    <row r="71" spans="20:22" x14ac:dyDescent="0.25">
      <c r="T71">
        <v>533</v>
      </c>
      <c r="U71">
        <v>508.44959435523202</v>
      </c>
      <c r="V71">
        <v>0.31019999999999998</v>
      </c>
    </row>
    <row r="72" spans="20:22" x14ac:dyDescent="0.25">
      <c r="T72">
        <v>533</v>
      </c>
      <c r="U72">
        <v>508.44959435523202</v>
      </c>
      <c r="V72">
        <v>0.30359999999999998</v>
      </c>
    </row>
    <row r="73" spans="20:22" x14ac:dyDescent="0.25">
      <c r="T73">
        <v>533</v>
      </c>
      <c r="U73">
        <v>508.44959435523202</v>
      </c>
      <c r="V73">
        <v>0.42569999999999997</v>
      </c>
    </row>
    <row r="74" spans="20:22" x14ac:dyDescent="0.25">
      <c r="T74">
        <v>533</v>
      </c>
      <c r="U74">
        <v>508.44959435523202</v>
      </c>
      <c r="V74">
        <v>0.35309999999999997</v>
      </c>
    </row>
    <row r="75" spans="20:22" x14ac:dyDescent="0.25">
      <c r="T75">
        <v>506</v>
      </c>
      <c r="U75">
        <v>482.69323591697452</v>
      </c>
      <c r="V75">
        <v>0.44880000000000003</v>
      </c>
    </row>
    <row r="76" spans="20:22" x14ac:dyDescent="0.25">
      <c r="T76">
        <v>513</v>
      </c>
      <c r="U76">
        <v>489.37081032689315</v>
      </c>
      <c r="V76">
        <v>0.58739999999999992</v>
      </c>
    </row>
    <row r="77" spans="20:22" x14ac:dyDescent="0.25">
      <c r="T77">
        <v>488</v>
      </c>
      <c r="U77">
        <v>465.52233029146947</v>
      </c>
      <c r="V77">
        <v>0.63524999999999998</v>
      </c>
    </row>
    <row r="78" spans="20:22" x14ac:dyDescent="0.25">
      <c r="T78">
        <v>488</v>
      </c>
      <c r="U78">
        <v>465.52233029146947</v>
      </c>
      <c r="V78">
        <v>0.61874999999999991</v>
      </c>
    </row>
    <row r="79" spans="20:22" x14ac:dyDescent="0.25">
      <c r="T79">
        <v>385</v>
      </c>
      <c r="U79">
        <v>1469.0663701820963</v>
      </c>
      <c r="V79">
        <v>0.53295000000000003</v>
      </c>
    </row>
    <row r="80" spans="20:22" x14ac:dyDescent="0.25">
      <c r="T80">
        <v>385</v>
      </c>
      <c r="U80">
        <v>1469.0663701820963</v>
      </c>
      <c r="V80">
        <v>0.56430000000000002</v>
      </c>
    </row>
    <row r="81" spans="20:22" x14ac:dyDescent="0.25">
      <c r="T81">
        <v>375</v>
      </c>
      <c r="U81">
        <v>1430.9088021254186</v>
      </c>
      <c r="V81">
        <v>0.57419999999999993</v>
      </c>
    </row>
    <row r="82" spans="20:22" x14ac:dyDescent="0.25">
      <c r="T82">
        <v>375</v>
      </c>
      <c r="U82">
        <v>1430.9088021254186</v>
      </c>
      <c r="V82">
        <v>0.56100000000000005</v>
      </c>
    </row>
    <row r="83" spans="20:22" x14ac:dyDescent="0.25">
      <c r="T83">
        <v>375</v>
      </c>
      <c r="U83">
        <v>357.72720053135464</v>
      </c>
      <c r="V83">
        <v>0.58244999999999991</v>
      </c>
    </row>
    <row r="84" spans="20:22" x14ac:dyDescent="0.25">
      <c r="T84">
        <v>375</v>
      </c>
      <c r="U84">
        <v>357.72720053135464</v>
      </c>
      <c r="V84">
        <v>0.52800000000000002</v>
      </c>
    </row>
    <row r="85" spans="20:22" x14ac:dyDescent="0.25">
      <c r="T85">
        <v>366</v>
      </c>
      <c r="U85">
        <v>349.14174771860212</v>
      </c>
      <c r="V85">
        <v>0.59234999999999993</v>
      </c>
    </row>
    <row r="86" spans="20:22" x14ac:dyDescent="0.25">
      <c r="T86">
        <v>370</v>
      </c>
      <c r="U86">
        <v>352.95750452426989</v>
      </c>
      <c r="V86">
        <v>0.61380000000000001</v>
      </c>
    </row>
    <row r="87" spans="20:22" x14ac:dyDescent="0.25">
      <c r="T87">
        <v>267</v>
      </c>
      <c r="U87">
        <v>1018.807067113298</v>
      </c>
      <c r="V87">
        <v>0.55769999999999997</v>
      </c>
    </row>
    <row r="88" spans="20:22" x14ac:dyDescent="0.25">
      <c r="T88">
        <v>267</v>
      </c>
      <c r="U88">
        <v>1018.807067113298</v>
      </c>
      <c r="V88">
        <v>0.64349999999999996</v>
      </c>
    </row>
    <row r="89" spans="20:22" x14ac:dyDescent="0.25">
      <c r="T89">
        <v>267</v>
      </c>
      <c r="U89">
        <v>1018.807067113298</v>
      </c>
      <c r="V89">
        <v>0.69299999999999995</v>
      </c>
    </row>
    <row r="90" spans="20:22" x14ac:dyDescent="0.25">
      <c r="T90">
        <v>267</v>
      </c>
      <c r="U90">
        <v>1018.807067113298</v>
      </c>
      <c r="V90">
        <v>0.69629999999999992</v>
      </c>
    </row>
    <row r="91" spans="20:22" x14ac:dyDescent="0.25">
      <c r="T91">
        <v>256</v>
      </c>
      <c r="U91">
        <v>976.83374225095235</v>
      </c>
      <c r="V91">
        <v>0.49829999999999997</v>
      </c>
    </row>
    <row r="92" spans="20:22" x14ac:dyDescent="0.25">
      <c r="T92">
        <v>256</v>
      </c>
      <c r="U92">
        <v>976.83374225095235</v>
      </c>
      <c r="V92">
        <v>0.56264999999999998</v>
      </c>
    </row>
    <row r="93" spans="20:22" x14ac:dyDescent="0.25">
      <c r="T93">
        <v>267</v>
      </c>
      <c r="U93">
        <v>254.7017667783245</v>
      </c>
      <c r="V93">
        <v>0.59399999999999997</v>
      </c>
    </row>
    <row r="94" spans="20:22" x14ac:dyDescent="0.25">
      <c r="T94">
        <v>267</v>
      </c>
      <c r="U94">
        <v>254.7017667783245</v>
      </c>
      <c r="V94">
        <v>0.6863999999999999</v>
      </c>
    </row>
    <row r="95" spans="20:22" x14ac:dyDescent="0.25">
      <c r="T95">
        <v>267</v>
      </c>
      <c r="U95">
        <v>254.7017667783245</v>
      </c>
      <c r="V95">
        <v>0.60885</v>
      </c>
    </row>
    <row r="96" spans="20:22" x14ac:dyDescent="0.25">
      <c r="T96">
        <v>263</v>
      </c>
      <c r="U96">
        <v>250.88600997265669</v>
      </c>
      <c r="V96">
        <v>0.63195000000000001</v>
      </c>
    </row>
    <row r="97" spans="20:22" x14ac:dyDescent="0.25">
      <c r="T97">
        <v>250</v>
      </c>
      <c r="U97">
        <v>238.48480035423643</v>
      </c>
      <c r="V97">
        <v>0.60554999999999992</v>
      </c>
    </row>
    <row r="98" spans="20:22" x14ac:dyDescent="0.25">
      <c r="T98">
        <v>250</v>
      </c>
      <c r="U98">
        <v>238.48480035423643</v>
      </c>
      <c r="V98">
        <v>0.58244999999999991</v>
      </c>
    </row>
    <row r="99" spans="20:22" x14ac:dyDescent="0.25">
      <c r="T99">
        <v>133</v>
      </c>
      <c r="U99">
        <v>507.49565515381511</v>
      </c>
      <c r="V99">
        <v>0.72599999999999998</v>
      </c>
    </row>
    <row r="100" spans="20:22" x14ac:dyDescent="0.25">
      <c r="T100">
        <v>133</v>
      </c>
      <c r="U100">
        <v>507.49565515381511</v>
      </c>
      <c r="V100">
        <v>0.65010000000000001</v>
      </c>
    </row>
    <row r="101" spans="20:22" x14ac:dyDescent="0.25">
      <c r="T101">
        <v>133</v>
      </c>
      <c r="U101">
        <v>126.87391378845378</v>
      </c>
      <c r="V101">
        <v>0.71279999999999999</v>
      </c>
    </row>
    <row r="102" spans="20:22" x14ac:dyDescent="0.25">
      <c r="T102">
        <v>133</v>
      </c>
      <c r="U102">
        <v>126.87391378845378</v>
      </c>
      <c r="V102">
        <v>0.80684999999999996</v>
      </c>
    </row>
    <row r="103" spans="20:22" x14ac:dyDescent="0.25">
      <c r="T103">
        <v>204</v>
      </c>
      <c r="U103">
        <v>778.41438835622762</v>
      </c>
      <c r="V103">
        <v>0.58079999999999998</v>
      </c>
    </row>
    <row r="104" spans="20:22" x14ac:dyDescent="0.25">
      <c r="T104">
        <v>200</v>
      </c>
      <c r="U104">
        <v>190.78784028338913</v>
      </c>
      <c r="V104">
        <v>0.65339999999999998</v>
      </c>
    </row>
    <row r="105" spans="20:22" x14ac:dyDescent="0.25">
      <c r="T105">
        <v>200</v>
      </c>
      <c r="U105">
        <v>190.78784028338913</v>
      </c>
      <c r="V105">
        <v>0.76065000000000005</v>
      </c>
    </row>
    <row r="106" spans="20:22" x14ac:dyDescent="0.25">
      <c r="T106">
        <v>200</v>
      </c>
      <c r="U106">
        <v>190.78784028338913</v>
      </c>
      <c r="V106">
        <v>0.80024999999999991</v>
      </c>
    </row>
    <row r="107" spans="20:22" x14ac:dyDescent="0.25">
      <c r="T107">
        <v>100</v>
      </c>
      <c r="U107">
        <v>381.57568056677826</v>
      </c>
      <c r="V107">
        <v>0.5956499999999999</v>
      </c>
    </row>
    <row r="108" spans="20:22" x14ac:dyDescent="0.25">
      <c r="T108">
        <v>100</v>
      </c>
      <c r="U108">
        <v>381.57568056677826</v>
      </c>
      <c r="V108">
        <v>0.62864999999999993</v>
      </c>
    </row>
    <row r="109" spans="20:22" x14ac:dyDescent="0.25">
      <c r="T109">
        <v>100</v>
      </c>
      <c r="U109">
        <v>381.57568056677826</v>
      </c>
      <c r="V109">
        <v>0.65669999999999995</v>
      </c>
    </row>
    <row r="110" spans="20:22" x14ac:dyDescent="0.25">
      <c r="T110">
        <v>100</v>
      </c>
      <c r="U110">
        <v>381.57568056677826</v>
      </c>
      <c r="V110">
        <v>0.69299999999999995</v>
      </c>
    </row>
    <row r="111" spans="20:22" x14ac:dyDescent="0.25">
      <c r="T111">
        <v>100</v>
      </c>
      <c r="U111">
        <v>95.393920141694565</v>
      </c>
      <c r="V111">
        <v>0.68969999999999998</v>
      </c>
    </row>
    <row r="112" spans="20:22" x14ac:dyDescent="0.25">
      <c r="T112">
        <v>100</v>
      </c>
      <c r="U112">
        <v>95.393920141694565</v>
      </c>
      <c r="V112">
        <v>0.82499999999999996</v>
      </c>
    </row>
    <row r="113" spans="20:22" x14ac:dyDescent="0.25">
      <c r="T113">
        <v>100</v>
      </c>
      <c r="U113">
        <v>95.393920141694565</v>
      </c>
      <c r="V113">
        <v>0.71444999999999992</v>
      </c>
    </row>
    <row r="114" spans="20:22" x14ac:dyDescent="0.25">
      <c r="T114">
        <v>100</v>
      </c>
      <c r="U114">
        <v>95.393920141694565</v>
      </c>
      <c r="V114">
        <v>0.81509999999999994</v>
      </c>
    </row>
    <row r="115" spans="20:22" x14ac:dyDescent="0.25">
      <c r="T115">
        <v>533</v>
      </c>
      <c r="U115">
        <v>2033.7983774209281</v>
      </c>
      <c r="V115">
        <v>0.35969999999999996</v>
      </c>
    </row>
    <row r="116" spans="20:22" x14ac:dyDescent="0.25">
      <c r="T116">
        <v>533</v>
      </c>
      <c r="U116">
        <v>2033.7983774209281</v>
      </c>
      <c r="V116">
        <v>0.32174999999999998</v>
      </c>
    </row>
    <row r="117" spans="20:22" x14ac:dyDescent="0.25">
      <c r="T117">
        <v>533</v>
      </c>
      <c r="U117">
        <v>2033.7983774209281</v>
      </c>
      <c r="V117">
        <v>0.35969999999999996</v>
      </c>
    </row>
    <row r="118" spans="20:22" x14ac:dyDescent="0.25">
      <c r="T118">
        <v>533</v>
      </c>
      <c r="U118">
        <v>2033.7983774209281</v>
      </c>
      <c r="V118">
        <v>0.50324999999999998</v>
      </c>
    </row>
    <row r="119" spans="20:22" x14ac:dyDescent="0.25">
      <c r="T119">
        <v>533</v>
      </c>
      <c r="U119">
        <v>2033.7983774209281</v>
      </c>
      <c r="V119">
        <v>0.42569999999999997</v>
      </c>
    </row>
    <row r="120" spans="20:22" x14ac:dyDescent="0.25">
      <c r="T120">
        <v>500</v>
      </c>
      <c r="U120">
        <v>1907.8784028338914</v>
      </c>
      <c r="V120">
        <v>0.51974999999999993</v>
      </c>
    </row>
    <row r="121" spans="20:22" x14ac:dyDescent="0.25">
      <c r="T121">
        <v>500</v>
      </c>
      <c r="U121">
        <v>1907.8784028338914</v>
      </c>
      <c r="V121">
        <v>0.47684999999999994</v>
      </c>
    </row>
    <row r="122" spans="20:22" x14ac:dyDescent="0.25">
      <c r="T122">
        <v>500</v>
      </c>
      <c r="U122">
        <v>1907.8784028338914</v>
      </c>
      <c r="V122">
        <v>0.56759999999999988</v>
      </c>
    </row>
    <row r="123" spans="20:22" x14ac:dyDescent="0.25">
      <c r="T123">
        <v>513</v>
      </c>
      <c r="U123">
        <v>1957.4832413075726</v>
      </c>
      <c r="V123">
        <v>0.43559999999999999</v>
      </c>
    </row>
    <row r="124" spans="20:22" x14ac:dyDescent="0.25">
      <c r="T124">
        <v>494</v>
      </c>
      <c r="U124">
        <v>1884.9838619998845</v>
      </c>
      <c r="V124">
        <v>0.56430000000000002</v>
      </c>
    </row>
    <row r="125" spans="20:22" x14ac:dyDescent="0.25">
      <c r="T125">
        <v>494</v>
      </c>
      <c r="U125">
        <v>1884.9838619998845</v>
      </c>
      <c r="V125">
        <v>0.34649999999999997</v>
      </c>
    </row>
    <row r="126" spans="20:22" x14ac:dyDescent="0.25">
      <c r="T126">
        <v>513</v>
      </c>
      <c r="U126">
        <v>1957.4832413075726</v>
      </c>
      <c r="V126">
        <v>0.34154999999999996</v>
      </c>
    </row>
    <row r="127" spans="20:22" x14ac:dyDescent="0.25">
      <c r="T127">
        <v>506</v>
      </c>
      <c r="U127">
        <v>1930.7729436678981</v>
      </c>
      <c r="V127">
        <v>0.36135</v>
      </c>
    </row>
    <row r="128" spans="20:22" x14ac:dyDescent="0.25">
      <c r="T128">
        <v>506</v>
      </c>
      <c r="U128">
        <v>1930.7729436678981</v>
      </c>
      <c r="V128">
        <v>0.46035000000000004</v>
      </c>
    </row>
    <row r="129" spans="20:22" x14ac:dyDescent="0.25">
      <c r="T129">
        <v>506</v>
      </c>
      <c r="U129">
        <v>1930.7729436678981</v>
      </c>
      <c r="V129">
        <v>0.47189999999999993</v>
      </c>
    </row>
    <row r="130" spans="20:22" x14ac:dyDescent="0.25">
      <c r="T130">
        <v>506</v>
      </c>
      <c r="U130">
        <v>1930.7729436678981</v>
      </c>
      <c r="V130">
        <v>0.49499999999999994</v>
      </c>
    </row>
    <row r="131" spans="20:22" x14ac:dyDescent="0.25">
      <c r="T131">
        <v>506</v>
      </c>
      <c r="U131">
        <v>1930.7729436678981</v>
      </c>
      <c r="V131">
        <v>0.49499999999999994</v>
      </c>
    </row>
    <row r="132" spans="20:22" x14ac:dyDescent="0.25">
      <c r="T132">
        <v>506</v>
      </c>
      <c r="U132">
        <v>1930.7729436678981</v>
      </c>
      <c r="V132">
        <v>0.58409999999999995</v>
      </c>
    </row>
    <row r="133" spans="20:22" x14ac:dyDescent="0.25">
      <c r="T133">
        <v>506</v>
      </c>
      <c r="U133">
        <v>1930.7729436678981</v>
      </c>
      <c r="V133">
        <v>0.56759999999999988</v>
      </c>
    </row>
    <row r="134" spans="20:22" x14ac:dyDescent="0.25">
      <c r="T134">
        <v>506</v>
      </c>
      <c r="U134">
        <v>1930.7729436678981</v>
      </c>
      <c r="V134">
        <v>0.61544999999999994</v>
      </c>
    </row>
    <row r="135" spans="20:22" x14ac:dyDescent="0.25">
      <c r="T135">
        <v>506</v>
      </c>
      <c r="U135">
        <v>1930.7729436678981</v>
      </c>
      <c r="V135">
        <v>0.54615000000000002</v>
      </c>
    </row>
    <row r="136" spans="20:22" x14ac:dyDescent="0.25">
      <c r="T136">
        <v>506</v>
      </c>
      <c r="U136">
        <v>1930.7729436678981</v>
      </c>
      <c r="V136">
        <v>0.45540000000000003</v>
      </c>
    </row>
    <row r="137" spans="20:22" x14ac:dyDescent="0.25">
      <c r="T137">
        <v>506</v>
      </c>
      <c r="U137">
        <v>1930.7729436678981</v>
      </c>
      <c r="V137">
        <v>0.47189999999999993</v>
      </c>
    </row>
    <row r="138" spans="20:22" x14ac:dyDescent="0.25">
      <c r="T138">
        <v>506</v>
      </c>
      <c r="U138">
        <v>1930.7729436678981</v>
      </c>
      <c r="V138">
        <v>0.60059999999999991</v>
      </c>
    </row>
    <row r="139" spans="20:22" x14ac:dyDescent="0.25">
      <c r="T139">
        <v>506</v>
      </c>
      <c r="U139">
        <v>1930.7729436678981</v>
      </c>
      <c r="V139">
        <v>0.65669999999999995</v>
      </c>
    </row>
    <row r="140" spans="20:22" x14ac:dyDescent="0.25">
      <c r="T140">
        <v>400</v>
      </c>
      <c r="U140">
        <v>1526.302722267113</v>
      </c>
      <c r="V140">
        <v>0.41744999999999999</v>
      </c>
    </row>
    <row r="141" spans="20:22" x14ac:dyDescent="0.25">
      <c r="T141">
        <v>400</v>
      </c>
      <c r="U141">
        <v>1526.302722267113</v>
      </c>
      <c r="V141">
        <v>0.52800000000000002</v>
      </c>
    </row>
    <row r="142" spans="20:22" x14ac:dyDescent="0.25">
      <c r="T142">
        <v>400</v>
      </c>
      <c r="U142">
        <v>1526.302722267113</v>
      </c>
      <c r="V142">
        <v>0.4521</v>
      </c>
    </row>
    <row r="143" spans="20:22" x14ac:dyDescent="0.25">
      <c r="T143">
        <v>400</v>
      </c>
      <c r="U143">
        <v>1526.302722267113</v>
      </c>
      <c r="V143">
        <v>0.42404999999999998</v>
      </c>
    </row>
    <row r="144" spans="20:22" x14ac:dyDescent="0.25">
      <c r="T144">
        <v>400</v>
      </c>
      <c r="U144">
        <v>1526.302722267113</v>
      </c>
      <c r="V144">
        <v>0.44880000000000003</v>
      </c>
    </row>
    <row r="145" spans="20:22" x14ac:dyDescent="0.25">
      <c r="T145">
        <v>400</v>
      </c>
      <c r="U145">
        <v>1526.302722267113</v>
      </c>
      <c r="V145">
        <v>0.58739999999999992</v>
      </c>
    </row>
    <row r="146" spans="20:22" x14ac:dyDescent="0.25">
      <c r="T146">
        <v>417</v>
      </c>
      <c r="U146">
        <v>1591.1705879634653</v>
      </c>
      <c r="V146">
        <v>0.54779999999999995</v>
      </c>
    </row>
    <row r="147" spans="20:22" x14ac:dyDescent="0.25">
      <c r="T147">
        <v>400</v>
      </c>
      <c r="U147">
        <v>1526.302722267113</v>
      </c>
      <c r="V147">
        <v>0.50984999999999991</v>
      </c>
    </row>
    <row r="148" spans="20:22" x14ac:dyDescent="0.25">
      <c r="T148">
        <v>400</v>
      </c>
      <c r="U148">
        <v>1526.302722267113</v>
      </c>
      <c r="V148">
        <v>0.47849999999999993</v>
      </c>
    </row>
    <row r="149" spans="20:22" x14ac:dyDescent="0.25">
      <c r="T149">
        <v>400</v>
      </c>
      <c r="U149">
        <v>1526.302722267113</v>
      </c>
      <c r="V149">
        <v>0.50819999999999999</v>
      </c>
    </row>
    <row r="150" spans="20:22" x14ac:dyDescent="0.25">
      <c r="T150">
        <v>400</v>
      </c>
      <c r="U150">
        <v>1526.302722267113</v>
      </c>
      <c r="V150">
        <v>0.49004999999999993</v>
      </c>
    </row>
    <row r="151" spans="20:22" x14ac:dyDescent="0.25">
      <c r="T151">
        <v>400</v>
      </c>
      <c r="U151">
        <v>1526.302722267113</v>
      </c>
      <c r="V151">
        <v>0.47189999999999993</v>
      </c>
    </row>
    <row r="152" spans="20:22" x14ac:dyDescent="0.25">
      <c r="T152">
        <v>400</v>
      </c>
      <c r="U152">
        <v>1526.302722267113</v>
      </c>
      <c r="V152">
        <v>0.51315</v>
      </c>
    </row>
    <row r="153" spans="20:22" x14ac:dyDescent="0.25">
      <c r="T153">
        <v>400</v>
      </c>
      <c r="U153">
        <v>1526.302722267113</v>
      </c>
      <c r="V153">
        <v>0.49169999999999997</v>
      </c>
    </row>
    <row r="154" spans="20:22" x14ac:dyDescent="0.25">
      <c r="T154">
        <v>400</v>
      </c>
      <c r="U154">
        <v>1526.302722267113</v>
      </c>
      <c r="V154">
        <v>0.51315</v>
      </c>
    </row>
    <row r="155" spans="20:22" x14ac:dyDescent="0.25">
      <c r="T155">
        <v>400</v>
      </c>
      <c r="U155">
        <v>1526.302722267113</v>
      </c>
      <c r="V155">
        <v>0.47024999999999995</v>
      </c>
    </row>
    <row r="156" spans="20:22" x14ac:dyDescent="0.25">
      <c r="T156">
        <v>400</v>
      </c>
      <c r="U156">
        <v>1526.302722267113</v>
      </c>
      <c r="V156">
        <v>0.74414999999999998</v>
      </c>
    </row>
    <row r="157" spans="20:22" x14ac:dyDescent="0.25">
      <c r="T157">
        <v>400</v>
      </c>
      <c r="U157">
        <v>1526.302722267113</v>
      </c>
      <c r="V157">
        <v>0.68474999999999997</v>
      </c>
    </row>
    <row r="158" spans="20:22" x14ac:dyDescent="0.25">
      <c r="T158">
        <v>400</v>
      </c>
      <c r="U158">
        <v>1526.302722267113</v>
      </c>
      <c r="V158">
        <v>0.60224999999999995</v>
      </c>
    </row>
    <row r="159" spans="20:22" x14ac:dyDescent="0.25">
      <c r="T159">
        <v>400</v>
      </c>
      <c r="U159">
        <v>1526.302722267113</v>
      </c>
      <c r="V159">
        <v>0.48179999999999995</v>
      </c>
    </row>
    <row r="160" spans="20:22" x14ac:dyDescent="0.25">
      <c r="T160">
        <v>400</v>
      </c>
      <c r="U160">
        <v>1526.302722267113</v>
      </c>
      <c r="V160">
        <v>0.65339999999999998</v>
      </c>
    </row>
    <row r="161" spans="20:22" x14ac:dyDescent="0.25">
      <c r="T161">
        <v>400</v>
      </c>
      <c r="U161">
        <v>1526.302722267113</v>
      </c>
      <c r="V161">
        <v>0.54779999999999995</v>
      </c>
    </row>
    <row r="162" spans="20:22" x14ac:dyDescent="0.25">
      <c r="T162">
        <v>400</v>
      </c>
      <c r="U162">
        <v>1526.302722267113</v>
      </c>
      <c r="V162">
        <v>0.49664999999999998</v>
      </c>
    </row>
    <row r="163" spans="20:22" x14ac:dyDescent="0.25">
      <c r="T163">
        <v>400</v>
      </c>
      <c r="U163">
        <v>1526.302722267113</v>
      </c>
      <c r="V163">
        <v>0.49334999999999996</v>
      </c>
    </row>
    <row r="164" spans="20:22" x14ac:dyDescent="0.25">
      <c r="T164">
        <v>400</v>
      </c>
      <c r="U164">
        <v>1526.302722267113</v>
      </c>
      <c r="V164">
        <v>0.73754999999999993</v>
      </c>
    </row>
    <row r="165" spans="20:22" x14ac:dyDescent="0.25">
      <c r="T165">
        <v>400</v>
      </c>
      <c r="U165">
        <v>1526.302722267113</v>
      </c>
      <c r="V165">
        <v>0.67484999999999995</v>
      </c>
    </row>
    <row r="166" spans="20:22" x14ac:dyDescent="0.25">
      <c r="T166">
        <v>400</v>
      </c>
      <c r="U166">
        <v>1526.302722267113</v>
      </c>
      <c r="V166">
        <v>0.46035000000000004</v>
      </c>
    </row>
    <row r="167" spans="20:22" x14ac:dyDescent="0.25">
      <c r="T167">
        <v>400</v>
      </c>
      <c r="U167">
        <v>1526.302722267113</v>
      </c>
      <c r="V167">
        <v>0.44714999999999999</v>
      </c>
    </row>
    <row r="168" spans="20:22" x14ac:dyDescent="0.25">
      <c r="T168">
        <v>400</v>
      </c>
      <c r="U168">
        <v>1526.302722267113</v>
      </c>
      <c r="V168">
        <v>0.37619999999999998</v>
      </c>
    </row>
    <row r="169" spans="20:22" x14ac:dyDescent="0.25">
      <c r="T169">
        <v>400</v>
      </c>
      <c r="U169">
        <v>1526.302722267113</v>
      </c>
      <c r="V169">
        <v>0.57089999999999996</v>
      </c>
    </row>
    <row r="170" spans="20:22" x14ac:dyDescent="0.25">
      <c r="T170">
        <v>400</v>
      </c>
      <c r="U170">
        <v>1526.302722267113</v>
      </c>
      <c r="V170">
        <v>0.56924999999999992</v>
      </c>
    </row>
    <row r="171" spans="20:22" x14ac:dyDescent="0.25">
      <c r="T171">
        <v>400</v>
      </c>
      <c r="U171">
        <v>1526.302722267113</v>
      </c>
      <c r="V171">
        <v>0.60719999999999996</v>
      </c>
    </row>
    <row r="172" spans="20:22" x14ac:dyDescent="0.25">
      <c r="T172">
        <v>323</v>
      </c>
      <c r="U172">
        <v>1232.4894482306938</v>
      </c>
      <c r="V172">
        <v>0.58079999999999998</v>
      </c>
    </row>
    <row r="173" spans="20:22" x14ac:dyDescent="0.25">
      <c r="T173">
        <v>300</v>
      </c>
      <c r="U173">
        <v>1144.7270417003349</v>
      </c>
      <c r="V173">
        <v>0.53790000000000004</v>
      </c>
    </row>
    <row r="174" spans="20:22" x14ac:dyDescent="0.25">
      <c r="T174">
        <v>300</v>
      </c>
      <c r="U174">
        <v>286.18176042508372</v>
      </c>
      <c r="V174">
        <v>0.52469999999999994</v>
      </c>
    </row>
    <row r="175" spans="20:22" x14ac:dyDescent="0.25">
      <c r="T175">
        <v>300</v>
      </c>
      <c r="U175">
        <v>286.18176042508372</v>
      </c>
      <c r="V175">
        <v>0.5956499999999999</v>
      </c>
    </row>
    <row r="176" spans="20:22" x14ac:dyDescent="0.25">
      <c r="T176">
        <v>211</v>
      </c>
      <c r="U176">
        <v>805.12468599590215</v>
      </c>
      <c r="V176">
        <v>0.60719999999999996</v>
      </c>
    </row>
    <row r="177" spans="20:22" x14ac:dyDescent="0.25">
      <c r="T177">
        <v>800</v>
      </c>
      <c r="U177">
        <v>3052.6054445342261</v>
      </c>
      <c r="V177">
        <v>0.51149999999999995</v>
      </c>
    </row>
    <row r="178" spans="20:22" x14ac:dyDescent="0.25">
      <c r="T178">
        <v>800</v>
      </c>
      <c r="U178">
        <v>3052.6054445342261</v>
      </c>
      <c r="V178">
        <v>0.44055</v>
      </c>
    </row>
    <row r="179" spans="20:22" x14ac:dyDescent="0.25">
      <c r="T179">
        <v>800</v>
      </c>
      <c r="U179">
        <v>763.15136113355652</v>
      </c>
      <c r="V179">
        <v>0.55274999999999996</v>
      </c>
    </row>
    <row r="180" spans="20:22" x14ac:dyDescent="0.25">
      <c r="T180">
        <v>800</v>
      </c>
      <c r="U180">
        <v>763.15136113355652</v>
      </c>
      <c r="V180">
        <v>0.43890000000000001</v>
      </c>
    </row>
    <row r="181" spans="20:22" x14ac:dyDescent="0.25">
      <c r="T181">
        <v>400</v>
      </c>
      <c r="U181">
        <v>1526.302722267113</v>
      </c>
      <c r="V181">
        <v>0.59729999999999994</v>
      </c>
    </row>
    <row r="182" spans="20:22" x14ac:dyDescent="0.25">
      <c r="T182">
        <v>400</v>
      </c>
      <c r="U182">
        <v>1526.302722267113</v>
      </c>
      <c r="V182">
        <v>0.49169999999999997</v>
      </c>
    </row>
    <row r="183" spans="20:22" x14ac:dyDescent="0.25">
      <c r="T183">
        <v>400</v>
      </c>
      <c r="U183">
        <v>381.57568056677826</v>
      </c>
      <c r="V183">
        <v>0.44219999999999998</v>
      </c>
    </row>
    <row r="184" spans="20:22" x14ac:dyDescent="0.25">
      <c r="T184">
        <v>400</v>
      </c>
      <c r="U184">
        <v>381.57568056677826</v>
      </c>
      <c r="V184">
        <v>0.57089999999999996</v>
      </c>
    </row>
    <row r="185" spans="20:22" x14ac:dyDescent="0.25">
      <c r="T185">
        <v>375</v>
      </c>
      <c r="U185">
        <v>1430.9088021254186</v>
      </c>
      <c r="V185">
        <v>0.53459999999999996</v>
      </c>
    </row>
    <row r="186" spans="20:22" x14ac:dyDescent="0.25">
      <c r="T186">
        <v>300</v>
      </c>
      <c r="U186">
        <v>1144.7270417003349</v>
      </c>
      <c r="V186">
        <v>0.45045000000000002</v>
      </c>
    </row>
    <row r="187" spans="20:22" x14ac:dyDescent="0.25">
      <c r="T187">
        <v>300</v>
      </c>
      <c r="U187">
        <v>7154.5440106270926</v>
      </c>
      <c r="V187">
        <v>0.46365000000000001</v>
      </c>
    </row>
    <row r="188" spans="20:22" x14ac:dyDescent="0.25">
      <c r="T188">
        <v>300</v>
      </c>
      <c r="U188">
        <v>286.18176042508372</v>
      </c>
      <c r="V188">
        <v>0.49994999999999995</v>
      </c>
    </row>
    <row r="189" spans="20:22" x14ac:dyDescent="0.25">
      <c r="T189">
        <v>249</v>
      </c>
      <c r="U189">
        <v>3800.4937784451117</v>
      </c>
      <c r="V189">
        <v>0.41084999999999999</v>
      </c>
    </row>
    <row r="190" spans="20:22" x14ac:dyDescent="0.25">
      <c r="T190">
        <v>249</v>
      </c>
      <c r="U190">
        <v>950.12344461127793</v>
      </c>
      <c r="V190">
        <v>0.42404999999999998</v>
      </c>
    </row>
  </sheetData>
  <pageMargins left="0.7" right="0.7" top="0.78740157499999996" bottom="0.78740157499999996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86C827-F4B9-4B71-B396-186214696F1E}">
  <dimension ref="C1:V190"/>
  <sheetViews>
    <sheetView topLeftCell="A31" zoomScale="70" zoomScaleNormal="70" workbookViewId="0">
      <selection activeCell="E46" sqref="E46"/>
    </sheetView>
  </sheetViews>
  <sheetFormatPr baseColWidth="10" defaultColWidth="11.42578125" defaultRowHeight="15" x14ac:dyDescent="0.25"/>
  <cols>
    <col min="5" max="5" width="34.28515625" bestFit="1" customWidth="1"/>
    <col min="6" max="6" width="17.42578125" bestFit="1" customWidth="1"/>
    <col min="7" max="7" width="34.42578125" bestFit="1" customWidth="1"/>
    <col min="22" max="22" width="20.85546875" bestFit="1" customWidth="1"/>
  </cols>
  <sheetData>
    <row r="1" spans="3:19" x14ac:dyDescent="0.25">
      <c r="C1" t="s">
        <v>409</v>
      </c>
      <c r="E1" t="s">
        <v>17</v>
      </c>
      <c r="F1" t="s">
        <v>17</v>
      </c>
      <c r="G1" t="s">
        <v>17</v>
      </c>
    </row>
    <row r="2" spans="3:19" x14ac:dyDescent="0.25">
      <c r="N2">
        <v>0.41799999999999998</v>
      </c>
      <c r="O2">
        <v>0.38200000000000001</v>
      </c>
      <c r="P2">
        <v>0.374</v>
      </c>
      <c r="Q2">
        <v>0.34300000000000003</v>
      </c>
      <c r="R2">
        <v>0.30499999999999999</v>
      </c>
      <c r="S2">
        <v>0.27300000000000002</v>
      </c>
    </row>
    <row r="3" spans="3:19" x14ac:dyDescent="0.25">
      <c r="D3" t="s">
        <v>21</v>
      </c>
      <c r="N3">
        <v>0.434</v>
      </c>
      <c r="O3">
        <v>0.40200000000000002</v>
      </c>
      <c r="P3">
        <v>0.38700000000000001</v>
      </c>
      <c r="Q3">
        <v>0.35399999999999998</v>
      </c>
      <c r="R3">
        <v>0.32500000000000001</v>
      </c>
      <c r="S3">
        <v>0.28899999999999998</v>
      </c>
    </row>
    <row r="4" spans="3:19" x14ac:dyDescent="0.25">
      <c r="N4">
        <v>0.45100000000000001</v>
      </c>
      <c r="O4">
        <v>0.42199999999999999</v>
      </c>
      <c r="P4">
        <v>0.39900000000000002</v>
      </c>
      <c r="Q4">
        <v>0.36499999999999999</v>
      </c>
      <c r="R4">
        <v>0.34499999999999997</v>
      </c>
      <c r="S4">
        <v>0.30499999999999999</v>
      </c>
    </row>
    <row r="16" spans="3:19" x14ac:dyDescent="0.25">
      <c r="E16" s="1"/>
    </row>
    <row r="18" spans="4:22" x14ac:dyDescent="0.25">
      <c r="F18" t="s">
        <v>87</v>
      </c>
    </row>
    <row r="20" spans="4:22" x14ac:dyDescent="0.25">
      <c r="E20" s="1" t="s">
        <v>25</v>
      </c>
      <c r="F20" s="1"/>
    </row>
    <row r="21" spans="4:22" x14ac:dyDescent="0.25">
      <c r="F21" t="s">
        <v>418</v>
      </c>
    </row>
    <row r="22" spans="4:22" x14ac:dyDescent="0.25">
      <c r="E22" t="s">
        <v>17</v>
      </c>
      <c r="F22" t="s">
        <v>17</v>
      </c>
      <c r="G22" t="s">
        <v>17</v>
      </c>
    </row>
    <row r="23" spans="4:22" x14ac:dyDescent="0.25">
      <c r="E23" t="s">
        <v>18</v>
      </c>
      <c r="F23" t="s">
        <v>19</v>
      </c>
      <c r="G23" t="s">
        <v>20</v>
      </c>
    </row>
    <row r="24" spans="4:22" x14ac:dyDescent="0.25">
      <c r="D24" t="s">
        <v>21</v>
      </c>
    </row>
    <row r="25" spans="4:22" x14ac:dyDescent="0.25">
      <c r="D25">
        <v>50</v>
      </c>
      <c r="E25">
        <v>0.622</v>
      </c>
      <c r="F25">
        <v>0.65</v>
      </c>
      <c r="G25">
        <v>0.67900000000000005</v>
      </c>
      <c r="I25">
        <v>0.80800000000000005</v>
      </c>
    </row>
    <row r="26" spans="4:22" x14ac:dyDescent="0.25">
      <c r="D26">
        <v>100</v>
      </c>
      <c r="E26">
        <v>0.54600000000000004</v>
      </c>
      <c r="F26">
        <v>0.56000000000000005</v>
      </c>
      <c r="G26">
        <v>0.57499999999999996</v>
      </c>
      <c r="I26">
        <v>0.72699999999999998</v>
      </c>
    </row>
    <row r="27" spans="4:22" x14ac:dyDescent="0.25">
      <c r="D27">
        <v>200</v>
      </c>
      <c r="E27">
        <v>0.51600000000000001</v>
      </c>
      <c r="F27">
        <v>0.53700000000000003</v>
      </c>
      <c r="G27">
        <v>0.55800000000000005</v>
      </c>
      <c r="I27">
        <v>0.65400000000000003</v>
      </c>
    </row>
    <row r="28" spans="4:22" x14ac:dyDescent="0.25">
      <c r="D28">
        <v>400</v>
      </c>
      <c r="E28">
        <v>0.48</v>
      </c>
      <c r="F28">
        <v>0.49199999999999999</v>
      </c>
      <c r="G28">
        <v>0.504</v>
      </c>
      <c r="I28">
        <v>0.57299999999999995</v>
      </c>
      <c r="U28" t="s">
        <v>70</v>
      </c>
    </row>
    <row r="29" spans="4:22" x14ac:dyDescent="0.25">
      <c r="D29">
        <v>700</v>
      </c>
      <c r="E29">
        <v>0.45600000000000002</v>
      </c>
      <c r="F29">
        <v>0.46700000000000003</v>
      </c>
      <c r="G29">
        <v>0.47699999999999998</v>
      </c>
      <c r="I29">
        <v>0.50700000000000001</v>
      </c>
    </row>
    <row r="30" spans="4:22" x14ac:dyDescent="0.25">
      <c r="D30">
        <v>1000</v>
      </c>
      <c r="E30">
        <v>0.41799999999999998</v>
      </c>
      <c r="F30">
        <v>0.434</v>
      </c>
      <c r="G30">
        <v>0.45100000000000001</v>
      </c>
      <c r="I30">
        <v>0.46700000000000003</v>
      </c>
      <c r="T30">
        <v>800</v>
      </c>
      <c r="U30">
        <v>4769.6960070847281</v>
      </c>
      <c r="V30">
        <v>0.35309999999999997</v>
      </c>
    </row>
    <row r="31" spans="4:22" x14ac:dyDescent="0.25">
      <c r="D31">
        <v>1500</v>
      </c>
      <c r="E31">
        <v>0.38200000000000001</v>
      </c>
      <c r="F31">
        <v>0.40200000000000002</v>
      </c>
      <c r="G31">
        <v>0.42199999999999999</v>
      </c>
      <c r="I31">
        <v>0.42899999999999999</v>
      </c>
      <c r="T31">
        <v>800</v>
      </c>
      <c r="U31">
        <v>3052.6054445342261</v>
      </c>
      <c r="V31">
        <v>0.30854999999999999</v>
      </c>
    </row>
    <row r="32" spans="4:22" x14ac:dyDescent="0.25">
      <c r="D32">
        <v>2000</v>
      </c>
      <c r="E32">
        <v>0.374</v>
      </c>
      <c r="F32">
        <v>0.38700000000000001</v>
      </c>
      <c r="G32">
        <v>0.39900000000000002</v>
      </c>
      <c r="I32">
        <v>0.40600000000000003</v>
      </c>
      <c r="T32">
        <v>800</v>
      </c>
      <c r="U32">
        <v>3052.6054445342261</v>
      </c>
      <c r="V32">
        <v>0.30854999999999999</v>
      </c>
    </row>
    <row r="33" spans="4:22" x14ac:dyDescent="0.25">
      <c r="D33">
        <v>3000</v>
      </c>
      <c r="E33">
        <v>0.34300000000000003</v>
      </c>
      <c r="F33">
        <v>0.35399999999999998</v>
      </c>
      <c r="G33">
        <v>0.36499999999999999</v>
      </c>
      <c r="I33">
        <v>0.374</v>
      </c>
      <c r="T33">
        <v>800</v>
      </c>
      <c r="U33">
        <v>3052.6054445342261</v>
      </c>
      <c r="V33">
        <v>0.32340000000000002</v>
      </c>
    </row>
    <row r="34" spans="4:22" x14ac:dyDescent="0.25">
      <c r="D34">
        <v>5000</v>
      </c>
      <c r="E34">
        <v>0.30499999999999999</v>
      </c>
      <c r="F34">
        <v>0.32500000000000001</v>
      </c>
      <c r="G34">
        <v>0.34499999999999997</v>
      </c>
      <c r="I34">
        <v>0.34200000000000003</v>
      </c>
      <c r="T34">
        <v>816</v>
      </c>
      <c r="U34">
        <v>3113.6575534249105</v>
      </c>
      <c r="V34">
        <v>0.28544999999999998</v>
      </c>
    </row>
    <row r="35" spans="4:22" x14ac:dyDescent="0.25">
      <c r="D35">
        <v>10000</v>
      </c>
      <c r="E35">
        <v>0.27300000000000002</v>
      </c>
      <c r="F35">
        <v>0.28899999999999998</v>
      </c>
      <c r="G35">
        <v>0.30499999999999999</v>
      </c>
      <c r="I35">
        <v>0.30299999999999999</v>
      </c>
      <c r="T35">
        <v>800</v>
      </c>
      <c r="U35">
        <v>3052.6054445342261</v>
      </c>
      <c r="V35">
        <v>0.35199449999999999</v>
      </c>
    </row>
    <row r="36" spans="4:22" x14ac:dyDescent="0.25">
      <c r="T36">
        <v>800</v>
      </c>
      <c r="U36">
        <v>3052.6054445342261</v>
      </c>
      <c r="V36">
        <v>0.56649999999999445</v>
      </c>
    </row>
    <row r="37" spans="4:22" x14ac:dyDescent="0.25">
      <c r="T37">
        <v>800</v>
      </c>
      <c r="U37">
        <v>3052.6054445342261</v>
      </c>
      <c r="V37">
        <v>0.44385000000000002</v>
      </c>
    </row>
    <row r="38" spans="4:22" x14ac:dyDescent="0.25">
      <c r="T38">
        <v>800</v>
      </c>
      <c r="U38">
        <v>3052.6054445342261</v>
      </c>
      <c r="V38">
        <v>0.46529999999999994</v>
      </c>
    </row>
    <row r="39" spans="4:22" x14ac:dyDescent="0.25">
      <c r="T39">
        <v>800</v>
      </c>
      <c r="U39">
        <v>3052.6054445342261</v>
      </c>
      <c r="V39">
        <v>0.47189999999999993</v>
      </c>
    </row>
    <row r="40" spans="4:22" x14ac:dyDescent="0.25">
      <c r="T40">
        <v>800</v>
      </c>
      <c r="U40">
        <v>3052.6054445342261</v>
      </c>
      <c r="V40">
        <v>0.43064999999999998</v>
      </c>
    </row>
    <row r="41" spans="4:22" x14ac:dyDescent="0.25">
      <c r="T41">
        <v>800</v>
      </c>
      <c r="U41">
        <v>3052.6054445342261</v>
      </c>
      <c r="V41">
        <v>0.44055</v>
      </c>
    </row>
    <row r="42" spans="4:22" x14ac:dyDescent="0.25">
      <c r="T42">
        <v>800</v>
      </c>
      <c r="U42">
        <v>3052.6054445342261</v>
      </c>
      <c r="V42">
        <v>0.3861</v>
      </c>
    </row>
    <row r="43" spans="4:22" x14ac:dyDescent="0.25">
      <c r="T43">
        <v>800</v>
      </c>
      <c r="U43">
        <v>3052.6054445342261</v>
      </c>
      <c r="V43">
        <v>0.39269999999999994</v>
      </c>
    </row>
    <row r="44" spans="4:22" x14ac:dyDescent="0.25">
      <c r="E44" s="1" t="s">
        <v>57</v>
      </c>
      <c r="F44" s="1"/>
      <c r="G44" s="1"/>
      <c r="T44">
        <v>800</v>
      </c>
      <c r="U44">
        <v>3052.6054445342261</v>
      </c>
      <c r="V44">
        <v>0.39764999999999995</v>
      </c>
    </row>
    <row r="45" spans="4:22" x14ac:dyDescent="0.25">
      <c r="T45">
        <v>800</v>
      </c>
      <c r="U45">
        <v>3052.6054445342261</v>
      </c>
      <c r="V45">
        <v>0.40754999999999997</v>
      </c>
    </row>
    <row r="46" spans="4:22" x14ac:dyDescent="0.25">
      <c r="F46" t="s">
        <v>98</v>
      </c>
      <c r="T46">
        <v>800</v>
      </c>
      <c r="U46">
        <v>3052.6054445342261</v>
      </c>
      <c r="V46">
        <v>0.42074999999999996</v>
      </c>
    </row>
    <row r="47" spans="4:22" x14ac:dyDescent="0.25">
      <c r="T47">
        <v>800</v>
      </c>
      <c r="U47">
        <v>3052.6054445342261</v>
      </c>
      <c r="V47">
        <v>0.56100000000000005</v>
      </c>
    </row>
    <row r="48" spans="4:22" x14ac:dyDescent="0.25">
      <c r="E48" t="s">
        <v>17</v>
      </c>
      <c r="F48" t="s">
        <v>17</v>
      </c>
      <c r="G48" t="s">
        <v>17</v>
      </c>
      <c r="T48">
        <v>800</v>
      </c>
      <c r="U48">
        <v>3052.6054445342261</v>
      </c>
      <c r="V48">
        <v>0.49169999999999997</v>
      </c>
    </row>
    <row r="49" spans="3:22" x14ac:dyDescent="0.25">
      <c r="E49" t="s">
        <v>18</v>
      </c>
      <c r="F49" t="s">
        <v>19</v>
      </c>
      <c r="G49" t="s">
        <v>20</v>
      </c>
      <c r="T49">
        <v>800</v>
      </c>
      <c r="U49">
        <v>3052.6054445342261</v>
      </c>
      <c r="V49">
        <v>0.49169999999999997</v>
      </c>
    </row>
    <row r="50" spans="3:22" x14ac:dyDescent="0.25">
      <c r="D50" t="s">
        <v>21</v>
      </c>
      <c r="T50">
        <v>800</v>
      </c>
      <c r="U50">
        <v>3052.6054445342261</v>
      </c>
      <c r="V50">
        <v>0.43230000000000002</v>
      </c>
    </row>
    <row r="51" spans="3:22" x14ac:dyDescent="0.25">
      <c r="C51">
        <v>1</v>
      </c>
      <c r="D51">
        <v>50</v>
      </c>
      <c r="E51">
        <v>0.60499999999999998</v>
      </c>
      <c r="F51">
        <v>0.622</v>
      </c>
      <c r="G51">
        <v>0.64</v>
      </c>
      <c r="T51">
        <v>800</v>
      </c>
      <c r="U51">
        <v>3052.6054445342261</v>
      </c>
      <c r="V51">
        <v>0.27389999999999998</v>
      </c>
    </row>
    <row r="52" spans="3:22" x14ac:dyDescent="0.25">
      <c r="C52">
        <v>2</v>
      </c>
      <c r="D52">
        <v>100</v>
      </c>
      <c r="E52">
        <v>0.46500000000000002</v>
      </c>
      <c r="F52">
        <v>0.47799999999999998</v>
      </c>
      <c r="G52">
        <v>0.49099999999999999</v>
      </c>
      <c r="T52">
        <v>800</v>
      </c>
      <c r="U52">
        <v>1717.0905625505022</v>
      </c>
      <c r="V52">
        <v>0.29699999999999999</v>
      </c>
    </row>
    <row r="53" spans="3:22" x14ac:dyDescent="0.25">
      <c r="C53">
        <v>3</v>
      </c>
      <c r="D53">
        <v>200</v>
      </c>
      <c r="E53">
        <v>0.43099999999999999</v>
      </c>
      <c r="F53">
        <v>0.437</v>
      </c>
      <c r="G53">
        <v>0.443</v>
      </c>
      <c r="T53">
        <v>800</v>
      </c>
      <c r="U53">
        <v>763.15136113355652</v>
      </c>
      <c r="V53">
        <v>0.26234999999999997</v>
      </c>
    </row>
    <row r="54" spans="3:22" x14ac:dyDescent="0.25">
      <c r="C54">
        <v>4</v>
      </c>
      <c r="D54">
        <v>400</v>
      </c>
      <c r="E54">
        <v>0.42299999999999999</v>
      </c>
      <c r="F54">
        <v>0.437</v>
      </c>
      <c r="G54">
        <v>0.45</v>
      </c>
      <c r="T54">
        <v>800</v>
      </c>
      <c r="U54">
        <v>763.15136113355652</v>
      </c>
      <c r="V54">
        <v>0.34979999999999994</v>
      </c>
    </row>
    <row r="55" spans="3:22" x14ac:dyDescent="0.25">
      <c r="C55">
        <v>5</v>
      </c>
      <c r="D55">
        <v>700</v>
      </c>
      <c r="E55">
        <v>0.443</v>
      </c>
      <c r="F55">
        <v>0.45500000000000002</v>
      </c>
      <c r="G55">
        <v>0.46600000000000003</v>
      </c>
      <c r="T55">
        <v>800</v>
      </c>
      <c r="U55">
        <v>763.15136113355652</v>
      </c>
      <c r="V55">
        <v>0.32340000000000002</v>
      </c>
    </row>
    <row r="56" spans="3:22" x14ac:dyDescent="0.25">
      <c r="C56">
        <v>6</v>
      </c>
      <c r="D56">
        <v>1000</v>
      </c>
      <c r="E56">
        <v>0.40799999999999997</v>
      </c>
      <c r="F56">
        <v>0.42499999999999999</v>
      </c>
      <c r="G56">
        <v>0.443</v>
      </c>
      <c r="T56">
        <v>800</v>
      </c>
      <c r="U56">
        <v>763.15136113355652</v>
      </c>
      <c r="V56">
        <v>0.34979999999999994</v>
      </c>
    </row>
    <row r="57" spans="3:22" x14ac:dyDescent="0.25">
      <c r="C57">
        <v>7</v>
      </c>
      <c r="D57">
        <v>1500</v>
      </c>
      <c r="E57">
        <v>0.38700000000000001</v>
      </c>
      <c r="F57">
        <v>0.40400000000000003</v>
      </c>
      <c r="G57">
        <v>0.42099999999999999</v>
      </c>
      <c r="T57">
        <v>800</v>
      </c>
      <c r="U57">
        <v>763.15136113355652</v>
      </c>
      <c r="V57">
        <v>0.36629999999999996</v>
      </c>
    </row>
    <row r="58" spans="3:22" x14ac:dyDescent="0.25">
      <c r="C58">
        <v>8</v>
      </c>
      <c r="D58">
        <v>2000</v>
      </c>
      <c r="E58">
        <v>0.38</v>
      </c>
      <c r="F58">
        <v>0.38800000000000001</v>
      </c>
      <c r="G58">
        <v>0.39700000000000002</v>
      </c>
      <c r="T58">
        <v>600</v>
      </c>
      <c r="U58">
        <v>2289.4540834006698</v>
      </c>
      <c r="V58">
        <v>0.44714999999999999</v>
      </c>
    </row>
    <row r="59" spans="3:22" x14ac:dyDescent="0.25">
      <c r="C59">
        <v>9</v>
      </c>
      <c r="D59">
        <v>3000</v>
      </c>
      <c r="E59">
        <v>0.36</v>
      </c>
      <c r="F59">
        <v>0.36599999999999999</v>
      </c>
      <c r="G59">
        <v>0.371</v>
      </c>
      <c r="T59">
        <v>600</v>
      </c>
      <c r="U59">
        <v>2289.4540834006698</v>
      </c>
      <c r="V59">
        <v>0.45540000000000003</v>
      </c>
    </row>
    <row r="60" spans="3:22" x14ac:dyDescent="0.25">
      <c r="C60">
        <v>10</v>
      </c>
      <c r="D60">
        <v>5000</v>
      </c>
      <c r="E60">
        <v>0.32500000000000001</v>
      </c>
      <c r="F60">
        <v>0.33100000000000002</v>
      </c>
      <c r="G60">
        <v>0.33700000000000002</v>
      </c>
      <c r="T60">
        <v>588</v>
      </c>
      <c r="U60">
        <v>560.91625043316401</v>
      </c>
      <c r="V60">
        <v>0.44385000000000002</v>
      </c>
    </row>
    <row r="61" spans="3:22" x14ac:dyDescent="0.25">
      <c r="C61">
        <v>11</v>
      </c>
      <c r="D61">
        <v>10000</v>
      </c>
      <c r="E61">
        <v>0.29399999999999998</v>
      </c>
      <c r="F61">
        <v>0.29799999999999999</v>
      </c>
      <c r="G61">
        <v>0.30099999999999999</v>
      </c>
      <c r="T61">
        <v>600</v>
      </c>
      <c r="U61">
        <v>572.36352085016745</v>
      </c>
      <c r="V61">
        <v>0.44219999999999998</v>
      </c>
    </row>
    <row r="62" spans="3:22" x14ac:dyDescent="0.25">
      <c r="T62">
        <v>400</v>
      </c>
      <c r="U62">
        <v>1526.302722267113</v>
      </c>
      <c r="V62">
        <v>0.50819999999999999</v>
      </c>
    </row>
    <row r="63" spans="3:22" x14ac:dyDescent="0.25">
      <c r="T63">
        <v>400</v>
      </c>
      <c r="U63">
        <v>1526.302722267113</v>
      </c>
      <c r="V63">
        <v>0.46694999999999992</v>
      </c>
    </row>
    <row r="64" spans="3:22" x14ac:dyDescent="0.25">
      <c r="T64">
        <v>400</v>
      </c>
      <c r="U64">
        <v>381.57568056677826</v>
      </c>
      <c r="V64">
        <v>0.4521</v>
      </c>
    </row>
    <row r="65" spans="20:22" x14ac:dyDescent="0.25">
      <c r="T65">
        <v>400</v>
      </c>
      <c r="U65">
        <v>381.57568056677826</v>
      </c>
      <c r="V65">
        <v>0.50654999999999994</v>
      </c>
    </row>
    <row r="66" spans="20:22" x14ac:dyDescent="0.25">
      <c r="T66">
        <v>200</v>
      </c>
      <c r="U66">
        <v>763.15136113355652</v>
      </c>
      <c r="V66">
        <v>0.66990000000000005</v>
      </c>
    </row>
    <row r="67" spans="20:22" x14ac:dyDescent="0.25">
      <c r="T67">
        <v>200</v>
      </c>
      <c r="U67">
        <v>763.15136113355652</v>
      </c>
      <c r="V67">
        <v>0.5956499999999999</v>
      </c>
    </row>
    <row r="68" spans="20:22" x14ac:dyDescent="0.25">
      <c r="T68">
        <v>200</v>
      </c>
      <c r="U68">
        <v>190.78784028338913</v>
      </c>
      <c r="V68">
        <v>0.60389999999999999</v>
      </c>
    </row>
    <row r="69" spans="20:22" x14ac:dyDescent="0.25">
      <c r="T69">
        <v>200</v>
      </c>
      <c r="U69">
        <v>190.78784028338913</v>
      </c>
      <c r="V69">
        <v>0.67154999999999987</v>
      </c>
    </row>
    <row r="70" spans="20:22" x14ac:dyDescent="0.25">
      <c r="T70">
        <v>506</v>
      </c>
      <c r="U70">
        <v>1930.7729436678981</v>
      </c>
      <c r="V70">
        <v>0.44550000000000001</v>
      </c>
    </row>
    <row r="71" spans="20:22" x14ac:dyDescent="0.25">
      <c r="T71">
        <v>533</v>
      </c>
      <c r="U71">
        <v>508.44959435523202</v>
      </c>
      <c r="V71">
        <v>0.31019999999999998</v>
      </c>
    </row>
    <row r="72" spans="20:22" x14ac:dyDescent="0.25">
      <c r="T72">
        <v>533</v>
      </c>
      <c r="U72">
        <v>508.44959435523202</v>
      </c>
      <c r="V72">
        <v>0.30359999999999998</v>
      </c>
    </row>
    <row r="73" spans="20:22" x14ac:dyDescent="0.25">
      <c r="T73">
        <v>533</v>
      </c>
      <c r="U73">
        <v>508.44959435523202</v>
      </c>
      <c r="V73">
        <v>0.42569999999999997</v>
      </c>
    </row>
    <row r="74" spans="20:22" x14ac:dyDescent="0.25">
      <c r="T74">
        <v>533</v>
      </c>
      <c r="U74">
        <v>508.44959435523202</v>
      </c>
      <c r="V74">
        <v>0.35309999999999997</v>
      </c>
    </row>
    <row r="75" spans="20:22" x14ac:dyDescent="0.25">
      <c r="T75">
        <v>506</v>
      </c>
      <c r="U75">
        <v>482.69323591697452</v>
      </c>
      <c r="V75">
        <v>0.44880000000000003</v>
      </c>
    </row>
    <row r="76" spans="20:22" x14ac:dyDescent="0.25">
      <c r="T76">
        <v>513</v>
      </c>
      <c r="U76">
        <v>489.37081032689315</v>
      </c>
      <c r="V76">
        <v>0.58739999999999992</v>
      </c>
    </row>
    <row r="77" spans="20:22" x14ac:dyDescent="0.25">
      <c r="T77">
        <v>488</v>
      </c>
      <c r="U77">
        <v>465.52233029146947</v>
      </c>
      <c r="V77">
        <v>0.63524999999999998</v>
      </c>
    </row>
    <row r="78" spans="20:22" x14ac:dyDescent="0.25">
      <c r="T78">
        <v>488</v>
      </c>
      <c r="U78">
        <v>465.52233029146947</v>
      </c>
      <c r="V78">
        <v>0.61874999999999991</v>
      </c>
    </row>
    <row r="79" spans="20:22" x14ac:dyDescent="0.25">
      <c r="T79">
        <v>385</v>
      </c>
      <c r="U79">
        <v>1469.0663701820963</v>
      </c>
      <c r="V79">
        <v>0.53295000000000003</v>
      </c>
    </row>
    <row r="80" spans="20:22" x14ac:dyDescent="0.25">
      <c r="T80">
        <v>385</v>
      </c>
      <c r="U80">
        <v>1469.0663701820963</v>
      </c>
      <c r="V80">
        <v>0.56430000000000002</v>
      </c>
    </row>
    <row r="81" spans="20:22" x14ac:dyDescent="0.25">
      <c r="T81">
        <v>375</v>
      </c>
      <c r="U81">
        <v>1430.9088021254186</v>
      </c>
      <c r="V81">
        <v>0.57419999999999993</v>
      </c>
    </row>
    <row r="82" spans="20:22" x14ac:dyDescent="0.25">
      <c r="T82">
        <v>375</v>
      </c>
      <c r="U82">
        <v>1430.9088021254186</v>
      </c>
      <c r="V82">
        <v>0.56100000000000005</v>
      </c>
    </row>
    <row r="83" spans="20:22" x14ac:dyDescent="0.25">
      <c r="T83">
        <v>375</v>
      </c>
      <c r="U83">
        <v>357.72720053135464</v>
      </c>
      <c r="V83">
        <v>0.58244999999999991</v>
      </c>
    </row>
    <row r="84" spans="20:22" x14ac:dyDescent="0.25">
      <c r="T84">
        <v>375</v>
      </c>
      <c r="U84">
        <v>357.72720053135464</v>
      </c>
      <c r="V84">
        <v>0.52800000000000002</v>
      </c>
    </row>
    <row r="85" spans="20:22" x14ac:dyDescent="0.25">
      <c r="T85">
        <v>366</v>
      </c>
      <c r="U85">
        <v>349.14174771860212</v>
      </c>
      <c r="V85">
        <v>0.59234999999999993</v>
      </c>
    </row>
    <row r="86" spans="20:22" x14ac:dyDescent="0.25">
      <c r="T86">
        <v>370</v>
      </c>
      <c r="U86">
        <v>352.95750452426989</v>
      </c>
      <c r="V86">
        <v>0.61380000000000001</v>
      </c>
    </row>
    <row r="87" spans="20:22" x14ac:dyDescent="0.25">
      <c r="T87">
        <v>267</v>
      </c>
      <c r="U87">
        <v>1018.807067113298</v>
      </c>
      <c r="V87">
        <v>0.55769999999999997</v>
      </c>
    </row>
    <row r="88" spans="20:22" x14ac:dyDescent="0.25">
      <c r="T88">
        <v>267</v>
      </c>
      <c r="U88">
        <v>1018.807067113298</v>
      </c>
      <c r="V88">
        <v>0.64349999999999996</v>
      </c>
    </row>
    <row r="89" spans="20:22" x14ac:dyDescent="0.25">
      <c r="T89">
        <v>267</v>
      </c>
      <c r="U89">
        <v>1018.807067113298</v>
      </c>
      <c r="V89">
        <v>0.69299999999999995</v>
      </c>
    </row>
    <row r="90" spans="20:22" x14ac:dyDescent="0.25">
      <c r="T90">
        <v>267</v>
      </c>
      <c r="U90">
        <v>1018.807067113298</v>
      </c>
      <c r="V90">
        <v>0.69629999999999992</v>
      </c>
    </row>
    <row r="91" spans="20:22" x14ac:dyDescent="0.25">
      <c r="T91">
        <v>256</v>
      </c>
      <c r="U91">
        <v>976.83374225095235</v>
      </c>
      <c r="V91">
        <v>0.49829999999999997</v>
      </c>
    </row>
    <row r="92" spans="20:22" x14ac:dyDescent="0.25">
      <c r="T92">
        <v>256</v>
      </c>
      <c r="U92">
        <v>976.83374225095235</v>
      </c>
      <c r="V92">
        <v>0.56264999999999998</v>
      </c>
    </row>
    <row r="93" spans="20:22" x14ac:dyDescent="0.25">
      <c r="T93">
        <v>267</v>
      </c>
      <c r="U93">
        <v>254.7017667783245</v>
      </c>
      <c r="V93">
        <v>0.59399999999999997</v>
      </c>
    </row>
    <row r="94" spans="20:22" x14ac:dyDescent="0.25">
      <c r="T94">
        <v>267</v>
      </c>
      <c r="U94">
        <v>254.7017667783245</v>
      </c>
      <c r="V94">
        <v>0.6863999999999999</v>
      </c>
    </row>
    <row r="95" spans="20:22" x14ac:dyDescent="0.25">
      <c r="T95">
        <v>267</v>
      </c>
      <c r="U95">
        <v>254.7017667783245</v>
      </c>
      <c r="V95">
        <v>0.60885</v>
      </c>
    </row>
    <row r="96" spans="20:22" x14ac:dyDescent="0.25">
      <c r="T96">
        <v>263</v>
      </c>
      <c r="U96">
        <v>250.88600997265669</v>
      </c>
      <c r="V96">
        <v>0.63195000000000001</v>
      </c>
    </row>
    <row r="97" spans="20:22" x14ac:dyDescent="0.25">
      <c r="T97">
        <v>250</v>
      </c>
      <c r="U97">
        <v>238.48480035423643</v>
      </c>
      <c r="V97">
        <v>0.60554999999999992</v>
      </c>
    </row>
    <row r="98" spans="20:22" x14ac:dyDescent="0.25">
      <c r="T98">
        <v>250</v>
      </c>
      <c r="U98">
        <v>238.48480035423643</v>
      </c>
      <c r="V98">
        <v>0.58244999999999991</v>
      </c>
    </row>
    <row r="99" spans="20:22" x14ac:dyDescent="0.25">
      <c r="T99">
        <v>133</v>
      </c>
      <c r="U99">
        <v>507.49565515381511</v>
      </c>
      <c r="V99">
        <v>0.72599999999999998</v>
      </c>
    </row>
    <row r="100" spans="20:22" x14ac:dyDescent="0.25">
      <c r="T100">
        <v>133</v>
      </c>
      <c r="U100">
        <v>507.49565515381511</v>
      </c>
      <c r="V100">
        <v>0.65010000000000001</v>
      </c>
    </row>
    <row r="101" spans="20:22" x14ac:dyDescent="0.25">
      <c r="T101">
        <v>133</v>
      </c>
      <c r="U101">
        <v>126.87391378845378</v>
      </c>
      <c r="V101">
        <v>0.71279999999999999</v>
      </c>
    </row>
    <row r="102" spans="20:22" x14ac:dyDescent="0.25">
      <c r="T102">
        <v>133</v>
      </c>
      <c r="U102">
        <v>126.87391378845378</v>
      </c>
      <c r="V102">
        <v>0.80684999999999996</v>
      </c>
    </row>
    <row r="103" spans="20:22" x14ac:dyDescent="0.25">
      <c r="T103">
        <v>204</v>
      </c>
      <c r="U103">
        <v>778.41438835622762</v>
      </c>
      <c r="V103">
        <v>0.58079999999999998</v>
      </c>
    </row>
    <row r="104" spans="20:22" x14ac:dyDescent="0.25">
      <c r="T104">
        <v>200</v>
      </c>
      <c r="U104">
        <v>190.78784028338913</v>
      </c>
      <c r="V104">
        <v>0.65339999999999998</v>
      </c>
    </row>
    <row r="105" spans="20:22" x14ac:dyDescent="0.25">
      <c r="T105">
        <v>200</v>
      </c>
      <c r="U105">
        <v>190.78784028338913</v>
      </c>
      <c r="V105">
        <v>0.76065000000000005</v>
      </c>
    </row>
    <row r="106" spans="20:22" x14ac:dyDescent="0.25">
      <c r="T106">
        <v>200</v>
      </c>
      <c r="U106">
        <v>190.78784028338913</v>
      </c>
      <c r="V106">
        <v>0.80024999999999991</v>
      </c>
    </row>
    <row r="107" spans="20:22" x14ac:dyDescent="0.25">
      <c r="T107">
        <v>100</v>
      </c>
      <c r="U107">
        <v>381.57568056677826</v>
      </c>
      <c r="V107">
        <v>0.5956499999999999</v>
      </c>
    </row>
    <row r="108" spans="20:22" x14ac:dyDescent="0.25">
      <c r="T108">
        <v>100</v>
      </c>
      <c r="U108">
        <v>381.57568056677826</v>
      </c>
      <c r="V108">
        <v>0.62864999999999993</v>
      </c>
    </row>
    <row r="109" spans="20:22" x14ac:dyDescent="0.25">
      <c r="T109">
        <v>100</v>
      </c>
      <c r="U109">
        <v>381.57568056677826</v>
      </c>
      <c r="V109">
        <v>0.65669999999999995</v>
      </c>
    </row>
    <row r="110" spans="20:22" x14ac:dyDescent="0.25">
      <c r="T110">
        <v>100</v>
      </c>
      <c r="U110">
        <v>381.57568056677826</v>
      </c>
      <c r="V110">
        <v>0.69299999999999995</v>
      </c>
    </row>
    <row r="111" spans="20:22" x14ac:dyDescent="0.25">
      <c r="T111">
        <v>100</v>
      </c>
      <c r="U111">
        <v>95.393920141694565</v>
      </c>
      <c r="V111">
        <v>0.68969999999999998</v>
      </c>
    </row>
    <row r="112" spans="20:22" x14ac:dyDescent="0.25">
      <c r="T112">
        <v>100</v>
      </c>
      <c r="U112">
        <v>95.393920141694565</v>
      </c>
      <c r="V112">
        <v>0.82499999999999996</v>
      </c>
    </row>
    <row r="113" spans="20:22" x14ac:dyDescent="0.25">
      <c r="T113">
        <v>100</v>
      </c>
      <c r="U113">
        <v>95.393920141694565</v>
      </c>
      <c r="V113">
        <v>0.71444999999999992</v>
      </c>
    </row>
    <row r="114" spans="20:22" x14ac:dyDescent="0.25">
      <c r="T114">
        <v>100</v>
      </c>
      <c r="U114">
        <v>95.393920141694565</v>
      </c>
      <c r="V114">
        <v>0.81509999999999994</v>
      </c>
    </row>
    <row r="115" spans="20:22" x14ac:dyDescent="0.25">
      <c r="T115">
        <v>533</v>
      </c>
      <c r="U115">
        <v>2033.7983774209281</v>
      </c>
      <c r="V115">
        <v>0.35969999999999996</v>
      </c>
    </row>
    <row r="116" spans="20:22" x14ac:dyDescent="0.25">
      <c r="T116">
        <v>533</v>
      </c>
      <c r="U116">
        <v>2033.7983774209281</v>
      </c>
      <c r="V116">
        <v>0.32174999999999998</v>
      </c>
    </row>
    <row r="117" spans="20:22" x14ac:dyDescent="0.25">
      <c r="T117">
        <v>533</v>
      </c>
      <c r="U117">
        <v>2033.7983774209281</v>
      </c>
      <c r="V117">
        <v>0.35969999999999996</v>
      </c>
    </row>
    <row r="118" spans="20:22" x14ac:dyDescent="0.25">
      <c r="T118">
        <v>533</v>
      </c>
      <c r="U118">
        <v>2033.7983774209281</v>
      </c>
      <c r="V118">
        <v>0.50324999999999998</v>
      </c>
    </row>
    <row r="119" spans="20:22" x14ac:dyDescent="0.25">
      <c r="T119">
        <v>533</v>
      </c>
      <c r="U119">
        <v>2033.7983774209281</v>
      </c>
      <c r="V119">
        <v>0.42569999999999997</v>
      </c>
    </row>
    <row r="120" spans="20:22" x14ac:dyDescent="0.25">
      <c r="T120">
        <v>500</v>
      </c>
      <c r="U120">
        <v>1907.8784028338914</v>
      </c>
      <c r="V120">
        <v>0.51974999999999993</v>
      </c>
    </row>
    <row r="121" spans="20:22" x14ac:dyDescent="0.25">
      <c r="T121">
        <v>500</v>
      </c>
      <c r="U121">
        <v>1907.8784028338914</v>
      </c>
      <c r="V121">
        <v>0.47684999999999994</v>
      </c>
    </row>
    <row r="122" spans="20:22" x14ac:dyDescent="0.25">
      <c r="T122">
        <v>500</v>
      </c>
      <c r="U122">
        <v>1907.8784028338914</v>
      </c>
      <c r="V122">
        <v>0.56759999999999988</v>
      </c>
    </row>
    <row r="123" spans="20:22" x14ac:dyDescent="0.25">
      <c r="T123">
        <v>513</v>
      </c>
      <c r="U123">
        <v>1957.4832413075726</v>
      </c>
      <c r="V123">
        <v>0.43559999999999999</v>
      </c>
    </row>
    <row r="124" spans="20:22" x14ac:dyDescent="0.25">
      <c r="T124">
        <v>494</v>
      </c>
      <c r="U124">
        <v>1884.9838619998845</v>
      </c>
      <c r="V124">
        <v>0.56430000000000002</v>
      </c>
    </row>
    <row r="125" spans="20:22" x14ac:dyDescent="0.25">
      <c r="T125">
        <v>494</v>
      </c>
      <c r="U125">
        <v>1884.9838619998845</v>
      </c>
      <c r="V125">
        <v>0.34649999999999997</v>
      </c>
    </row>
    <row r="126" spans="20:22" x14ac:dyDescent="0.25">
      <c r="T126">
        <v>513</v>
      </c>
      <c r="U126">
        <v>1957.4832413075726</v>
      </c>
      <c r="V126">
        <v>0.34154999999999996</v>
      </c>
    </row>
    <row r="127" spans="20:22" x14ac:dyDescent="0.25">
      <c r="T127">
        <v>506</v>
      </c>
      <c r="U127">
        <v>1930.7729436678981</v>
      </c>
      <c r="V127">
        <v>0.36135</v>
      </c>
    </row>
    <row r="128" spans="20:22" x14ac:dyDescent="0.25">
      <c r="T128">
        <v>506</v>
      </c>
      <c r="U128">
        <v>1930.7729436678981</v>
      </c>
      <c r="V128">
        <v>0.46035000000000004</v>
      </c>
    </row>
    <row r="129" spans="20:22" x14ac:dyDescent="0.25">
      <c r="T129">
        <v>506</v>
      </c>
      <c r="U129">
        <v>1930.7729436678981</v>
      </c>
      <c r="V129">
        <v>0.47189999999999993</v>
      </c>
    </row>
    <row r="130" spans="20:22" x14ac:dyDescent="0.25">
      <c r="T130">
        <v>506</v>
      </c>
      <c r="U130">
        <v>1930.7729436678981</v>
      </c>
      <c r="V130">
        <v>0.49499999999999994</v>
      </c>
    </row>
    <row r="131" spans="20:22" x14ac:dyDescent="0.25">
      <c r="T131">
        <v>506</v>
      </c>
      <c r="U131">
        <v>1930.7729436678981</v>
      </c>
      <c r="V131">
        <v>0.49499999999999994</v>
      </c>
    </row>
    <row r="132" spans="20:22" x14ac:dyDescent="0.25">
      <c r="T132">
        <v>506</v>
      </c>
      <c r="U132">
        <v>1930.7729436678981</v>
      </c>
      <c r="V132">
        <v>0.58409999999999995</v>
      </c>
    </row>
    <row r="133" spans="20:22" x14ac:dyDescent="0.25">
      <c r="T133">
        <v>506</v>
      </c>
      <c r="U133">
        <v>1930.7729436678981</v>
      </c>
      <c r="V133">
        <v>0.56759999999999988</v>
      </c>
    </row>
    <row r="134" spans="20:22" x14ac:dyDescent="0.25">
      <c r="T134">
        <v>506</v>
      </c>
      <c r="U134">
        <v>1930.7729436678981</v>
      </c>
      <c r="V134">
        <v>0.61544999999999994</v>
      </c>
    </row>
    <row r="135" spans="20:22" x14ac:dyDescent="0.25">
      <c r="T135">
        <v>506</v>
      </c>
      <c r="U135">
        <v>1930.7729436678981</v>
      </c>
      <c r="V135">
        <v>0.54615000000000002</v>
      </c>
    </row>
    <row r="136" spans="20:22" x14ac:dyDescent="0.25">
      <c r="T136">
        <v>506</v>
      </c>
      <c r="U136">
        <v>1930.7729436678981</v>
      </c>
      <c r="V136">
        <v>0.45540000000000003</v>
      </c>
    </row>
    <row r="137" spans="20:22" x14ac:dyDescent="0.25">
      <c r="T137">
        <v>506</v>
      </c>
      <c r="U137">
        <v>1930.7729436678981</v>
      </c>
      <c r="V137">
        <v>0.47189999999999993</v>
      </c>
    </row>
    <row r="138" spans="20:22" x14ac:dyDescent="0.25">
      <c r="T138">
        <v>506</v>
      </c>
      <c r="U138">
        <v>1930.7729436678981</v>
      </c>
      <c r="V138">
        <v>0.60059999999999991</v>
      </c>
    </row>
    <row r="139" spans="20:22" x14ac:dyDescent="0.25">
      <c r="T139">
        <v>506</v>
      </c>
      <c r="U139">
        <v>1930.7729436678981</v>
      </c>
      <c r="V139">
        <v>0.65669999999999995</v>
      </c>
    </row>
    <row r="140" spans="20:22" x14ac:dyDescent="0.25">
      <c r="T140">
        <v>400</v>
      </c>
      <c r="U140">
        <v>1526.302722267113</v>
      </c>
      <c r="V140">
        <v>0.41744999999999999</v>
      </c>
    </row>
    <row r="141" spans="20:22" x14ac:dyDescent="0.25">
      <c r="T141">
        <v>400</v>
      </c>
      <c r="U141">
        <v>1526.302722267113</v>
      </c>
      <c r="V141">
        <v>0.52800000000000002</v>
      </c>
    </row>
    <row r="142" spans="20:22" x14ac:dyDescent="0.25">
      <c r="T142">
        <v>400</v>
      </c>
      <c r="U142">
        <v>1526.302722267113</v>
      </c>
      <c r="V142">
        <v>0.4521</v>
      </c>
    </row>
    <row r="143" spans="20:22" x14ac:dyDescent="0.25">
      <c r="T143">
        <v>400</v>
      </c>
      <c r="U143">
        <v>1526.302722267113</v>
      </c>
      <c r="V143">
        <v>0.42404999999999998</v>
      </c>
    </row>
    <row r="144" spans="20:22" x14ac:dyDescent="0.25">
      <c r="T144">
        <v>400</v>
      </c>
      <c r="U144">
        <v>1526.302722267113</v>
      </c>
      <c r="V144">
        <v>0.44880000000000003</v>
      </c>
    </row>
    <row r="145" spans="20:22" x14ac:dyDescent="0.25">
      <c r="T145">
        <v>400</v>
      </c>
      <c r="U145">
        <v>1526.302722267113</v>
      </c>
      <c r="V145">
        <v>0.58739999999999992</v>
      </c>
    </row>
    <row r="146" spans="20:22" x14ac:dyDescent="0.25">
      <c r="T146">
        <v>417</v>
      </c>
      <c r="U146">
        <v>1591.1705879634653</v>
      </c>
      <c r="V146">
        <v>0.54779999999999995</v>
      </c>
    </row>
    <row r="147" spans="20:22" x14ac:dyDescent="0.25">
      <c r="T147">
        <v>400</v>
      </c>
      <c r="U147">
        <v>1526.302722267113</v>
      </c>
      <c r="V147">
        <v>0.50984999999999991</v>
      </c>
    </row>
    <row r="148" spans="20:22" x14ac:dyDescent="0.25">
      <c r="T148">
        <v>400</v>
      </c>
      <c r="U148">
        <v>1526.302722267113</v>
      </c>
      <c r="V148">
        <v>0.47849999999999993</v>
      </c>
    </row>
    <row r="149" spans="20:22" x14ac:dyDescent="0.25">
      <c r="T149">
        <v>400</v>
      </c>
      <c r="U149">
        <v>1526.302722267113</v>
      </c>
      <c r="V149">
        <v>0.50819999999999999</v>
      </c>
    </row>
    <row r="150" spans="20:22" x14ac:dyDescent="0.25">
      <c r="T150">
        <v>400</v>
      </c>
      <c r="U150">
        <v>1526.302722267113</v>
      </c>
      <c r="V150">
        <v>0.49004999999999993</v>
      </c>
    </row>
    <row r="151" spans="20:22" x14ac:dyDescent="0.25">
      <c r="T151">
        <v>400</v>
      </c>
      <c r="U151">
        <v>1526.302722267113</v>
      </c>
      <c r="V151">
        <v>0.47189999999999993</v>
      </c>
    </row>
    <row r="152" spans="20:22" x14ac:dyDescent="0.25">
      <c r="T152">
        <v>400</v>
      </c>
      <c r="U152">
        <v>1526.302722267113</v>
      </c>
      <c r="V152">
        <v>0.51315</v>
      </c>
    </row>
    <row r="153" spans="20:22" x14ac:dyDescent="0.25">
      <c r="T153">
        <v>400</v>
      </c>
      <c r="U153">
        <v>1526.302722267113</v>
      </c>
      <c r="V153">
        <v>0.49169999999999997</v>
      </c>
    </row>
    <row r="154" spans="20:22" x14ac:dyDescent="0.25">
      <c r="T154">
        <v>400</v>
      </c>
      <c r="U154">
        <v>1526.302722267113</v>
      </c>
      <c r="V154">
        <v>0.51315</v>
      </c>
    </row>
    <row r="155" spans="20:22" x14ac:dyDescent="0.25">
      <c r="T155">
        <v>400</v>
      </c>
      <c r="U155">
        <v>1526.302722267113</v>
      </c>
      <c r="V155">
        <v>0.47024999999999995</v>
      </c>
    </row>
    <row r="156" spans="20:22" x14ac:dyDescent="0.25">
      <c r="T156">
        <v>400</v>
      </c>
      <c r="U156">
        <v>1526.302722267113</v>
      </c>
      <c r="V156">
        <v>0.74414999999999998</v>
      </c>
    </row>
    <row r="157" spans="20:22" x14ac:dyDescent="0.25">
      <c r="T157">
        <v>400</v>
      </c>
      <c r="U157">
        <v>1526.302722267113</v>
      </c>
      <c r="V157">
        <v>0.68474999999999997</v>
      </c>
    </row>
    <row r="158" spans="20:22" x14ac:dyDescent="0.25">
      <c r="T158">
        <v>400</v>
      </c>
      <c r="U158">
        <v>1526.302722267113</v>
      </c>
      <c r="V158">
        <v>0.60224999999999995</v>
      </c>
    </row>
    <row r="159" spans="20:22" x14ac:dyDescent="0.25">
      <c r="T159">
        <v>400</v>
      </c>
      <c r="U159">
        <v>1526.302722267113</v>
      </c>
      <c r="V159">
        <v>0.48179999999999995</v>
      </c>
    </row>
    <row r="160" spans="20:22" x14ac:dyDescent="0.25">
      <c r="T160">
        <v>400</v>
      </c>
      <c r="U160">
        <v>1526.302722267113</v>
      </c>
      <c r="V160">
        <v>0.65339999999999998</v>
      </c>
    </row>
    <row r="161" spans="20:22" x14ac:dyDescent="0.25">
      <c r="T161">
        <v>400</v>
      </c>
      <c r="U161">
        <v>1526.302722267113</v>
      </c>
      <c r="V161">
        <v>0.54779999999999995</v>
      </c>
    </row>
    <row r="162" spans="20:22" x14ac:dyDescent="0.25">
      <c r="T162">
        <v>400</v>
      </c>
      <c r="U162">
        <v>1526.302722267113</v>
      </c>
      <c r="V162">
        <v>0.49664999999999998</v>
      </c>
    </row>
    <row r="163" spans="20:22" x14ac:dyDescent="0.25">
      <c r="T163">
        <v>400</v>
      </c>
      <c r="U163">
        <v>1526.302722267113</v>
      </c>
      <c r="V163">
        <v>0.49334999999999996</v>
      </c>
    </row>
    <row r="164" spans="20:22" x14ac:dyDescent="0.25">
      <c r="T164">
        <v>400</v>
      </c>
      <c r="U164">
        <v>1526.302722267113</v>
      </c>
      <c r="V164">
        <v>0.73754999999999993</v>
      </c>
    </row>
    <row r="165" spans="20:22" x14ac:dyDescent="0.25">
      <c r="T165">
        <v>400</v>
      </c>
      <c r="U165">
        <v>1526.302722267113</v>
      </c>
      <c r="V165">
        <v>0.67484999999999995</v>
      </c>
    </row>
    <row r="166" spans="20:22" x14ac:dyDescent="0.25">
      <c r="T166">
        <v>400</v>
      </c>
      <c r="U166">
        <v>1526.302722267113</v>
      </c>
      <c r="V166">
        <v>0.46035000000000004</v>
      </c>
    </row>
    <row r="167" spans="20:22" x14ac:dyDescent="0.25">
      <c r="T167">
        <v>400</v>
      </c>
      <c r="U167">
        <v>1526.302722267113</v>
      </c>
      <c r="V167">
        <v>0.44714999999999999</v>
      </c>
    </row>
    <row r="168" spans="20:22" x14ac:dyDescent="0.25">
      <c r="T168">
        <v>400</v>
      </c>
      <c r="U168">
        <v>1526.302722267113</v>
      </c>
      <c r="V168">
        <v>0.37619999999999998</v>
      </c>
    </row>
    <row r="169" spans="20:22" x14ac:dyDescent="0.25">
      <c r="T169">
        <v>400</v>
      </c>
      <c r="U169">
        <v>1526.302722267113</v>
      </c>
      <c r="V169">
        <v>0.57089999999999996</v>
      </c>
    </row>
    <row r="170" spans="20:22" x14ac:dyDescent="0.25">
      <c r="T170">
        <v>400</v>
      </c>
      <c r="U170">
        <v>1526.302722267113</v>
      </c>
      <c r="V170">
        <v>0.56924999999999992</v>
      </c>
    </row>
    <row r="171" spans="20:22" x14ac:dyDescent="0.25">
      <c r="T171">
        <v>400</v>
      </c>
      <c r="U171">
        <v>1526.302722267113</v>
      </c>
      <c r="V171">
        <v>0.60719999999999996</v>
      </c>
    </row>
    <row r="172" spans="20:22" x14ac:dyDescent="0.25">
      <c r="T172">
        <v>323</v>
      </c>
      <c r="U172">
        <v>1232.4894482306938</v>
      </c>
      <c r="V172">
        <v>0.58079999999999998</v>
      </c>
    </row>
    <row r="173" spans="20:22" x14ac:dyDescent="0.25">
      <c r="T173">
        <v>300</v>
      </c>
      <c r="U173">
        <v>1144.7270417003349</v>
      </c>
      <c r="V173">
        <v>0.53790000000000004</v>
      </c>
    </row>
    <row r="174" spans="20:22" x14ac:dyDescent="0.25">
      <c r="T174">
        <v>300</v>
      </c>
      <c r="U174">
        <v>286.18176042508372</v>
      </c>
      <c r="V174">
        <v>0.52469999999999994</v>
      </c>
    </row>
    <row r="175" spans="20:22" x14ac:dyDescent="0.25">
      <c r="T175">
        <v>300</v>
      </c>
      <c r="U175">
        <v>286.18176042508372</v>
      </c>
      <c r="V175">
        <v>0.5956499999999999</v>
      </c>
    </row>
    <row r="176" spans="20:22" x14ac:dyDescent="0.25">
      <c r="T176">
        <v>211</v>
      </c>
      <c r="U176">
        <v>805.12468599590215</v>
      </c>
      <c r="V176">
        <v>0.60719999999999996</v>
      </c>
    </row>
    <row r="177" spans="20:22" x14ac:dyDescent="0.25">
      <c r="T177">
        <v>800</v>
      </c>
      <c r="U177">
        <v>3052.6054445342261</v>
      </c>
      <c r="V177">
        <v>0.51149999999999995</v>
      </c>
    </row>
    <row r="178" spans="20:22" x14ac:dyDescent="0.25">
      <c r="T178">
        <v>800</v>
      </c>
      <c r="U178">
        <v>3052.6054445342261</v>
      </c>
      <c r="V178">
        <v>0.44055</v>
      </c>
    </row>
    <row r="179" spans="20:22" x14ac:dyDescent="0.25">
      <c r="T179">
        <v>800</v>
      </c>
      <c r="U179">
        <v>763.15136113355652</v>
      </c>
      <c r="V179">
        <v>0.55274999999999996</v>
      </c>
    </row>
    <row r="180" spans="20:22" x14ac:dyDescent="0.25">
      <c r="T180">
        <v>800</v>
      </c>
      <c r="U180">
        <v>763.15136113355652</v>
      </c>
      <c r="V180">
        <v>0.43890000000000001</v>
      </c>
    </row>
    <row r="181" spans="20:22" x14ac:dyDescent="0.25">
      <c r="T181">
        <v>400</v>
      </c>
      <c r="U181">
        <v>1526.302722267113</v>
      </c>
      <c r="V181">
        <v>0.59729999999999994</v>
      </c>
    </row>
    <row r="182" spans="20:22" x14ac:dyDescent="0.25">
      <c r="T182">
        <v>400</v>
      </c>
      <c r="U182">
        <v>1526.302722267113</v>
      </c>
      <c r="V182">
        <v>0.49169999999999997</v>
      </c>
    </row>
    <row r="183" spans="20:22" x14ac:dyDescent="0.25">
      <c r="T183">
        <v>400</v>
      </c>
      <c r="U183">
        <v>381.57568056677826</v>
      </c>
      <c r="V183">
        <v>0.44219999999999998</v>
      </c>
    </row>
    <row r="184" spans="20:22" x14ac:dyDescent="0.25">
      <c r="T184">
        <v>400</v>
      </c>
      <c r="U184">
        <v>381.57568056677826</v>
      </c>
      <c r="V184">
        <v>0.57089999999999996</v>
      </c>
    </row>
    <row r="185" spans="20:22" x14ac:dyDescent="0.25">
      <c r="T185">
        <v>375</v>
      </c>
      <c r="U185">
        <v>1430.9088021254186</v>
      </c>
      <c r="V185">
        <v>0.53459999999999996</v>
      </c>
    </row>
    <row r="186" spans="20:22" x14ac:dyDescent="0.25">
      <c r="T186">
        <v>300</v>
      </c>
      <c r="U186">
        <v>1144.7270417003349</v>
      </c>
      <c r="V186">
        <v>0.45045000000000002</v>
      </c>
    </row>
    <row r="187" spans="20:22" x14ac:dyDescent="0.25">
      <c r="T187">
        <v>300</v>
      </c>
      <c r="U187">
        <v>7154.5440106270926</v>
      </c>
      <c r="V187">
        <v>0.46365000000000001</v>
      </c>
    </row>
    <row r="188" spans="20:22" x14ac:dyDescent="0.25">
      <c r="T188">
        <v>300</v>
      </c>
      <c r="U188">
        <v>286.18176042508372</v>
      </c>
      <c r="V188">
        <v>0.49994999999999995</v>
      </c>
    </row>
    <row r="189" spans="20:22" x14ac:dyDescent="0.25">
      <c r="T189">
        <v>249</v>
      </c>
      <c r="U189">
        <v>3800.4937784451117</v>
      </c>
      <c r="V189">
        <v>0.41084999999999999</v>
      </c>
    </row>
    <row r="190" spans="20:22" x14ac:dyDescent="0.25">
      <c r="T190">
        <v>249</v>
      </c>
      <c r="U190">
        <v>950.12344461127793</v>
      </c>
      <c r="V190">
        <v>0.42404999999999998</v>
      </c>
    </row>
  </sheetData>
  <pageMargins left="0.7" right="0.7" top="0.78740157499999996" bottom="0.78740157499999996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512D3A-9D27-4F26-AA6D-F33A10E39BD0}">
  <dimension ref="C1:V190"/>
  <sheetViews>
    <sheetView topLeftCell="A16" zoomScale="70" zoomScaleNormal="70" workbookViewId="0">
      <selection activeCell="I55" sqref="I55"/>
    </sheetView>
  </sheetViews>
  <sheetFormatPr baseColWidth="10" defaultColWidth="11.42578125" defaultRowHeight="15" x14ac:dyDescent="0.25"/>
  <cols>
    <col min="5" max="5" width="34.28515625" bestFit="1" customWidth="1"/>
    <col min="6" max="6" width="17.42578125" bestFit="1" customWidth="1"/>
    <col min="7" max="7" width="34.42578125" bestFit="1" customWidth="1"/>
    <col min="22" max="22" width="20.85546875" bestFit="1" customWidth="1"/>
  </cols>
  <sheetData>
    <row r="1" spans="4:7" x14ac:dyDescent="0.25">
      <c r="D1" s="23"/>
      <c r="E1" s="23"/>
      <c r="F1" s="23"/>
      <c r="G1" s="23"/>
    </row>
    <row r="2" spans="4:7" x14ac:dyDescent="0.25">
      <c r="D2" s="23"/>
      <c r="E2" s="23"/>
      <c r="F2" s="23"/>
      <c r="G2" s="23"/>
    </row>
    <row r="3" spans="4:7" x14ac:dyDescent="0.25">
      <c r="D3" s="23"/>
      <c r="E3" s="23"/>
      <c r="F3" s="23"/>
      <c r="G3" s="23"/>
    </row>
    <row r="4" spans="4:7" x14ac:dyDescent="0.25">
      <c r="D4" s="23"/>
      <c r="E4" s="23"/>
      <c r="F4" s="23"/>
      <c r="G4" s="23"/>
    </row>
    <row r="5" spans="4:7" x14ac:dyDescent="0.25">
      <c r="D5" s="23"/>
      <c r="E5" s="23"/>
      <c r="F5" s="23"/>
      <c r="G5" s="23"/>
    </row>
    <row r="6" spans="4:7" x14ac:dyDescent="0.25">
      <c r="D6" s="23"/>
      <c r="E6" s="23"/>
      <c r="F6" s="23"/>
      <c r="G6" s="23"/>
    </row>
    <row r="7" spans="4:7" x14ac:dyDescent="0.25">
      <c r="D7" s="23"/>
      <c r="E7" s="23"/>
      <c r="F7" s="23"/>
      <c r="G7" s="23"/>
    </row>
    <row r="8" spans="4:7" x14ac:dyDescent="0.25">
      <c r="D8" s="23"/>
      <c r="E8" s="23"/>
      <c r="F8" s="23"/>
      <c r="G8" s="23"/>
    </row>
    <row r="9" spans="4:7" x14ac:dyDescent="0.25">
      <c r="D9" s="23"/>
      <c r="E9" s="23"/>
      <c r="F9" s="23"/>
      <c r="G9" s="23"/>
    </row>
    <row r="10" spans="4:7" x14ac:dyDescent="0.25">
      <c r="D10" s="23"/>
      <c r="E10" s="23"/>
      <c r="F10" s="23"/>
      <c r="G10" s="23"/>
    </row>
    <row r="11" spans="4:7" x14ac:dyDescent="0.25">
      <c r="D11" s="23"/>
      <c r="E11" s="23"/>
      <c r="F11" s="23"/>
      <c r="G11" s="23"/>
    </row>
    <row r="12" spans="4:7" x14ac:dyDescent="0.25">
      <c r="D12" s="23"/>
      <c r="E12" s="23"/>
      <c r="F12" s="23"/>
      <c r="G12" s="23"/>
    </row>
    <row r="13" spans="4:7" x14ac:dyDescent="0.25">
      <c r="D13" s="23"/>
      <c r="E13" s="23"/>
      <c r="F13" s="23"/>
      <c r="G13" s="23"/>
    </row>
    <row r="14" spans="4:7" x14ac:dyDescent="0.25">
      <c r="D14" s="23"/>
      <c r="E14" s="23"/>
      <c r="F14" s="23"/>
      <c r="G14" s="23"/>
    </row>
    <row r="15" spans="4:7" x14ac:dyDescent="0.25">
      <c r="D15" s="23"/>
      <c r="E15" s="23"/>
      <c r="F15" s="23"/>
      <c r="G15" s="23"/>
    </row>
    <row r="16" spans="4:7" x14ac:dyDescent="0.25">
      <c r="D16" s="23"/>
      <c r="E16" s="23"/>
      <c r="F16" s="23"/>
      <c r="G16" s="23"/>
    </row>
    <row r="17" spans="4:22" x14ac:dyDescent="0.25">
      <c r="D17" s="23"/>
      <c r="E17" s="23"/>
      <c r="F17" s="23"/>
      <c r="G17" s="23"/>
    </row>
    <row r="18" spans="4:22" x14ac:dyDescent="0.25">
      <c r="D18" s="23"/>
      <c r="E18" s="23"/>
      <c r="F18" s="23"/>
      <c r="G18" s="23"/>
    </row>
    <row r="19" spans="4:22" x14ac:dyDescent="0.25">
      <c r="D19" s="23"/>
      <c r="E19" s="23"/>
      <c r="F19" s="23"/>
      <c r="G19" s="23"/>
    </row>
    <row r="20" spans="4:22" x14ac:dyDescent="0.25">
      <c r="D20" s="23"/>
      <c r="E20" s="23"/>
      <c r="F20" s="23"/>
      <c r="G20" s="23"/>
    </row>
    <row r="28" spans="4:22" x14ac:dyDescent="0.25">
      <c r="U28" t="s">
        <v>70</v>
      </c>
    </row>
    <row r="30" spans="4:22" x14ac:dyDescent="0.25">
      <c r="T30">
        <v>800</v>
      </c>
      <c r="U30">
        <v>4769.6960070847281</v>
      </c>
      <c r="V30">
        <v>0.35309999999999997</v>
      </c>
    </row>
    <row r="31" spans="4:22" x14ac:dyDescent="0.25">
      <c r="T31">
        <v>800</v>
      </c>
      <c r="U31">
        <v>3052.6054445342261</v>
      </c>
      <c r="V31">
        <v>0.30854999999999999</v>
      </c>
    </row>
    <row r="32" spans="4:22" x14ac:dyDescent="0.25">
      <c r="T32">
        <v>800</v>
      </c>
      <c r="U32">
        <v>3052.6054445342261</v>
      </c>
      <c r="V32">
        <v>0.30854999999999999</v>
      </c>
    </row>
    <row r="33" spans="5:22" x14ac:dyDescent="0.25">
      <c r="T33">
        <v>800</v>
      </c>
      <c r="U33">
        <v>3052.6054445342261</v>
      </c>
      <c r="V33">
        <v>0.32340000000000002</v>
      </c>
    </row>
    <row r="34" spans="5:22" x14ac:dyDescent="0.25">
      <c r="T34">
        <v>816</v>
      </c>
      <c r="U34">
        <v>3113.6575534249105</v>
      </c>
      <c r="V34">
        <v>0.28544999999999998</v>
      </c>
    </row>
    <row r="35" spans="5:22" x14ac:dyDescent="0.25">
      <c r="T35">
        <v>800</v>
      </c>
      <c r="U35">
        <v>3052.6054445342261</v>
      </c>
      <c r="V35">
        <v>0.35199449999999999</v>
      </c>
    </row>
    <row r="36" spans="5:22" x14ac:dyDescent="0.25">
      <c r="T36">
        <v>800</v>
      </c>
      <c r="U36">
        <v>3052.6054445342261</v>
      </c>
      <c r="V36">
        <v>0.56649999999999445</v>
      </c>
    </row>
    <row r="37" spans="5:22" x14ac:dyDescent="0.25">
      <c r="T37">
        <v>800</v>
      </c>
      <c r="U37">
        <v>3052.6054445342261</v>
      </c>
      <c r="V37">
        <v>0.44385000000000002</v>
      </c>
    </row>
    <row r="38" spans="5:22" x14ac:dyDescent="0.25">
      <c r="T38">
        <v>800</v>
      </c>
      <c r="U38">
        <v>3052.6054445342261</v>
      </c>
      <c r="V38">
        <v>0.46529999999999994</v>
      </c>
    </row>
    <row r="39" spans="5:22" x14ac:dyDescent="0.25">
      <c r="T39">
        <v>800</v>
      </c>
      <c r="U39">
        <v>3052.6054445342261</v>
      </c>
      <c r="V39">
        <v>0.47189999999999993</v>
      </c>
    </row>
    <row r="40" spans="5:22" x14ac:dyDescent="0.25">
      <c r="T40">
        <v>800</v>
      </c>
      <c r="U40">
        <v>3052.6054445342261</v>
      </c>
      <c r="V40">
        <v>0.43064999999999998</v>
      </c>
    </row>
    <row r="41" spans="5:22" x14ac:dyDescent="0.25">
      <c r="T41">
        <v>800</v>
      </c>
      <c r="U41">
        <v>3052.6054445342261</v>
      </c>
      <c r="V41">
        <v>0.44055</v>
      </c>
    </row>
    <row r="42" spans="5:22" x14ac:dyDescent="0.25">
      <c r="T42">
        <v>800</v>
      </c>
      <c r="U42">
        <v>3052.6054445342261</v>
      </c>
      <c r="V42">
        <v>0.3861</v>
      </c>
    </row>
    <row r="43" spans="5:22" x14ac:dyDescent="0.25">
      <c r="T43">
        <v>800</v>
      </c>
      <c r="U43">
        <v>3052.6054445342261</v>
      </c>
      <c r="V43">
        <v>0.39269999999999994</v>
      </c>
    </row>
    <row r="44" spans="5:22" x14ac:dyDescent="0.25">
      <c r="E44" s="1" t="s">
        <v>57</v>
      </c>
      <c r="F44" s="1"/>
      <c r="G44" s="1"/>
      <c r="T44">
        <v>800</v>
      </c>
      <c r="U44">
        <v>3052.6054445342261</v>
      </c>
      <c r="V44">
        <v>0.39764999999999995</v>
      </c>
    </row>
    <row r="45" spans="5:22" x14ac:dyDescent="0.25">
      <c r="T45">
        <v>800</v>
      </c>
      <c r="U45">
        <v>3052.6054445342261</v>
      </c>
      <c r="V45">
        <v>0.40754999999999997</v>
      </c>
    </row>
    <row r="46" spans="5:22" x14ac:dyDescent="0.25">
      <c r="F46" t="s">
        <v>417</v>
      </c>
      <c r="T46">
        <v>800</v>
      </c>
      <c r="U46">
        <v>3052.6054445342261</v>
      </c>
      <c r="V46">
        <v>0.42074999999999996</v>
      </c>
    </row>
    <row r="47" spans="5:22" x14ac:dyDescent="0.25">
      <c r="T47">
        <v>800</v>
      </c>
      <c r="U47">
        <v>3052.6054445342261</v>
      </c>
      <c r="V47">
        <v>0.56100000000000005</v>
      </c>
    </row>
    <row r="48" spans="5:22" x14ac:dyDescent="0.25">
      <c r="E48" t="s">
        <v>17</v>
      </c>
      <c r="F48" t="s">
        <v>17</v>
      </c>
      <c r="G48" t="s">
        <v>17</v>
      </c>
      <c r="T48">
        <v>800</v>
      </c>
      <c r="U48">
        <v>3052.6054445342261</v>
      </c>
      <c r="V48">
        <v>0.49169999999999997</v>
      </c>
    </row>
    <row r="49" spans="3:22" x14ac:dyDescent="0.25">
      <c r="E49" t="s">
        <v>18</v>
      </c>
      <c r="F49" t="s">
        <v>19</v>
      </c>
      <c r="G49" t="s">
        <v>20</v>
      </c>
      <c r="T49">
        <v>800</v>
      </c>
      <c r="U49">
        <v>3052.6054445342261</v>
      </c>
      <c r="V49">
        <v>0.49169999999999997</v>
      </c>
    </row>
    <row r="50" spans="3:22" x14ac:dyDescent="0.25">
      <c r="D50" t="s">
        <v>21</v>
      </c>
      <c r="T50">
        <v>800</v>
      </c>
      <c r="U50">
        <v>3052.6054445342261</v>
      </c>
      <c r="V50">
        <v>0.43230000000000002</v>
      </c>
    </row>
    <row r="51" spans="3:22" x14ac:dyDescent="0.25">
      <c r="C51">
        <v>1</v>
      </c>
      <c r="D51">
        <v>50</v>
      </c>
      <c r="E51">
        <v>0.66500000000000004</v>
      </c>
      <c r="F51">
        <v>0.69799999999999995</v>
      </c>
      <c r="G51">
        <v>0.73099999999999998</v>
      </c>
      <c r="T51">
        <v>800</v>
      </c>
      <c r="U51">
        <v>3052.6054445342261</v>
      </c>
      <c r="V51">
        <v>0.27389999999999998</v>
      </c>
    </row>
    <row r="52" spans="3:22" x14ac:dyDescent="0.25">
      <c r="C52">
        <v>2</v>
      </c>
      <c r="D52">
        <v>100</v>
      </c>
      <c r="E52">
        <v>0.56100000000000005</v>
      </c>
      <c r="F52">
        <v>0.56999999999999995</v>
      </c>
      <c r="G52">
        <v>0.57899999999999996</v>
      </c>
      <c r="T52">
        <v>800</v>
      </c>
      <c r="U52">
        <v>1717.0905625505022</v>
      </c>
      <c r="V52">
        <v>0.29699999999999999</v>
      </c>
    </row>
    <row r="53" spans="3:22" x14ac:dyDescent="0.25">
      <c r="C53">
        <v>3</v>
      </c>
      <c r="D53">
        <v>200</v>
      </c>
      <c r="E53">
        <v>0.54</v>
      </c>
      <c r="F53">
        <v>0.54700000000000004</v>
      </c>
      <c r="G53">
        <v>0.53300000000000003</v>
      </c>
      <c r="T53">
        <v>800</v>
      </c>
      <c r="U53">
        <v>763.15136113355652</v>
      </c>
      <c r="V53">
        <v>0.26234999999999997</v>
      </c>
    </row>
    <row r="54" spans="3:22" x14ac:dyDescent="0.25">
      <c r="C54">
        <v>4</v>
      </c>
      <c r="D54">
        <v>400</v>
      </c>
      <c r="E54">
        <v>0.503</v>
      </c>
      <c r="F54">
        <v>0.52400000000000002</v>
      </c>
      <c r="G54">
        <v>0.54500000000000004</v>
      </c>
      <c r="T54">
        <v>800</v>
      </c>
      <c r="U54">
        <v>763.15136113355652</v>
      </c>
      <c r="V54">
        <v>0.34979999999999994</v>
      </c>
    </row>
    <row r="55" spans="3:22" x14ac:dyDescent="0.25">
      <c r="C55">
        <v>5</v>
      </c>
      <c r="D55">
        <v>700</v>
      </c>
      <c r="E55">
        <v>0.47899999999999998</v>
      </c>
      <c r="F55">
        <v>0.48499999999999999</v>
      </c>
      <c r="G55">
        <v>0.49199999999999999</v>
      </c>
      <c r="T55">
        <v>800</v>
      </c>
      <c r="U55">
        <v>763.15136113355652</v>
      </c>
      <c r="V55">
        <v>0.32340000000000002</v>
      </c>
    </row>
    <row r="56" spans="3:22" x14ac:dyDescent="0.25">
      <c r="C56">
        <v>6</v>
      </c>
      <c r="D56">
        <v>1000</v>
      </c>
      <c r="E56">
        <v>0.45300000000000001</v>
      </c>
      <c r="F56">
        <v>0.46</v>
      </c>
      <c r="G56">
        <v>0.46700000000000003</v>
      </c>
      <c r="T56">
        <v>800</v>
      </c>
      <c r="U56">
        <v>763.15136113355652</v>
      </c>
      <c r="V56">
        <v>0.34979999999999994</v>
      </c>
    </row>
    <row r="57" spans="3:22" x14ac:dyDescent="0.25">
      <c r="C57">
        <v>7</v>
      </c>
      <c r="D57">
        <v>1500</v>
      </c>
      <c r="E57">
        <v>0.42199999999999999</v>
      </c>
      <c r="F57">
        <v>0.42499999999999999</v>
      </c>
      <c r="G57">
        <v>0.42899999999999999</v>
      </c>
      <c r="T57">
        <v>800</v>
      </c>
      <c r="U57">
        <v>763.15136113355652</v>
      </c>
      <c r="V57">
        <v>0.36629999999999996</v>
      </c>
    </row>
    <row r="58" spans="3:22" x14ac:dyDescent="0.25">
      <c r="C58">
        <v>8</v>
      </c>
      <c r="D58">
        <v>2000</v>
      </c>
      <c r="E58">
        <v>0.39700000000000002</v>
      </c>
      <c r="F58">
        <v>0.40300000000000002</v>
      </c>
      <c r="G58">
        <v>0.40799999999999997</v>
      </c>
      <c r="T58">
        <v>600</v>
      </c>
      <c r="U58">
        <v>2289.4540834006698</v>
      </c>
      <c r="V58">
        <v>0.44714999999999999</v>
      </c>
    </row>
    <row r="59" spans="3:22" x14ac:dyDescent="0.25">
      <c r="C59">
        <v>9</v>
      </c>
      <c r="D59">
        <v>3000</v>
      </c>
      <c r="E59">
        <v>0.36699999999999999</v>
      </c>
      <c r="F59">
        <v>0.372</v>
      </c>
      <c r="G59">
        <v>0.376</v>
      </c>
      <c r="T59">
        <v>600</v>
      </c>
      <c r="U59">
        <v>2289.4540834006698</v>
      </c>
      <c r="V59">
        <v>0.45540000000000003</v>
      </c>
    </row>
    <row r="60" spans="3:22" x14ac:dyDescent="0.25">
      <c r="C60">
        <v>10</v>
      </c>
      <c r="D60">
        <v>5000</v>
      </c>
      <c r="E60">
        <v>0.33700000000000002</v>
      </c>
      <c r="F60">
        <v>0.34</v>
      </c>
      <c r="G60">
        <v>0.34200000000000003</v>
      </c>
      <c r="T60">
        <v>588</v>
      </c>
      <c r="U60">
        <v>560.91625043316401</v>
      </c>
      <c r="V60">
        <v>0.44385000000000002</v>
      </c>
    </row>
    <row r="61" spans="3:22" x14ac:dyDescent="0.25">
      <c r="C61">
        <v>11</v>
      </c>
      <c r="D61">
        <v>10000</v>
      </c>
      <c r="E61">
        <v>0.29799999999999999</v>
      </c>
      <c r="F61">
        <v>0.30099999999999999</v>
      </c>
      <c r="G61">
        <v>0.30399999999999999</v>
      </c>
      <c r="T61">
        <v>600</v>
      </c>
      <c r="U61">
        <v>572.36352085016745</v>
      </c>
      <c r="V61">
        <v>0.44219999999999998</v>
      </c>
    </row>
    <row r="62" spans="3:22" x14ac:dyDescent="0.25">
      <c r="T62">
        <v>400</v>
      </c>
      <c r="U62">
        <v>1526.302722267113</v>
      </c>
      <c r="V62">
        <v>0.50819999999999999</v>
      </c>
    </row>
    <row r="63" spans="3:22" x14ac:dyDescent="0.25">
      <c r="T63">
        <v>400</v>
      </c>
      <c r="U63">
        <v>1526.302722267113</v>
      </c>
      <c r="V63">
        <v>0.46694999999999992</v>
      </c>
    </row>
    <row r="64" spans="3:22" x14ac:dyDescent="0.25">
      <c r="T64">
        <v>400</v>
      </c>
      <c r="U64">
        <v>381.57568056677826</v>
      </c>
      <c r="V64">
        <v>0.4521</v>
      </c>
    </row>
    <row r="65" spans="20:22" x14ac:dyDescent="0.25">
      <c r="T65">
        <v>400</v>
      </c>
      <c r="U65">
        <v>381.57568056677826</v>
      </c>
      <c r="V65">
        <v>0.50654999999999994</v>
      </c>
    </row>
    <row r="66" spans="20:22" x14ac:dyDescent="0.25">
      <c r="T66">
        <v>200</v>
      </c>
      <c r="U66">
        <v>763.15136113355652</v>
      </c>
      <c r="V66">
        <v>0.66990000000000005</v>
      </c>
    </row>
    <row r="67" spans="20:22" x14ac:dyDescent="0.25">
      <c r="T67">
        <v>200</v>
      </c>
      <c r="U67">
        <v>763.15136113355652</v>
      </c>
      <c r="V67">
        <v>0.5956499999999999</v>
      </c>
    </row>
    <row r="68" spans="20:22" x14ac:dyDescent="0.25">
      <c r="T68">
        <v>200</v>
      </c>
      <c r="U68">
        <v>190.78784028338913</v>
      </c>
      <c r="V68">
        <v>0.60389999999999999</v>
      </c>
    </row>
    <row r="69" spans="20:22" x14ac:dyDescent="0.25">
      <c r="T69">
        <v>200</v>
      </c>
      <c r="U69">
        <v>190.78784028338913</v>
      </c>
      <c r="V69">
        <v>0.67154999999999987</v>
      </c>
    </row>
    <row r="70" spans="20:22" x14ac:dyDescent="0.25">
      <c r="T70">
        <v>506</v>
      </c>
      <c r="U70">
        <v>1930.7729436678981</v>
      </c>
      <c r="V70">
        <v>0.44550000000000001</v>
      </c>
    </row>
    <row r="71" spans="20:22" x14ac:dyDescent="0.25">
      <c r="T71">
        <v>533</v>
      </c>
      <c r="U71">
        <v>508.44959435523202</v>
      </c>
      <c r="V71">
        <v>0.31019999999999998</v>
      </c>
    </row>
    <row r="72" spans="20:22" x14ac:dyDescent="0.25">
      <c r="T72">
        <v>533</v>
      </c>
      <c r="U72">
        <v>508.44959435523202</v>
      </c>
      <c r="V72">
        <v>0.30359999999999998</v>
      </c>
    </row>
    <row r="73" spans="20:22" x14ac:dyDescent="0.25">
      <c r="T73">
        <v>533</v>
      </c>
      <c r="U73">
        <v>508.44959435523202</v>
      </c>
      <c r="V73">
        <v>0.42569999999999997</v>
      </c>
    </row>
    <row r="74" spans="20:22" x14ac:dyDescent="0.25">
      <c r="T74">
        <v>533</v>
      </c>
      <c r="U74">
        <v>508.44959435523202</v>
      </c>
      <c r="V74">
        <v>0.35309999999999997</v>
      </c>
    </row>
    <row r="75" spans="20:22" x14ac:dyDescent="0.25">
      <c r="T75">
        <v>506</v>
      </c>
      <c r="U75">
        <v>482.69323591697452</v>
      </c>
      <c r="V75">
        <v>0.44880000000000003</v>
      </c>
    </row>
    <row r="76" spans="20:22" x14ac:dyDescent="0.25">
      <c r="T76">
        <v>513</v>
      </c>
      <c r="U76">
        <v>489.37081032689315</v>
      </c>
      <c r="V76">
        <v>0.58739999999999992</v>
      </c>
    </row>
    <row r="77" spans="20:22" x14ac:dyDescent="0.25">
      <c r="T77">
        <v>488</v>
      </c>
      <c r="U77">
        <v>465.52233029146947</v>
      </c>
      <c r="V77">
        <v>0.63524999999999998</v>
      </c>
    </row>
    <row r="78" spans="20:22" x14ac:dyDescent="0.25">
      <c r="T78">
        <v>488</v>
      </c>
      <c r="U78">
        <v>465.52233029146947</v>
      </c>
      <c r="V78">
        <v>0.61874999999999991</v>
      </c>
    </row>
    <row r="79" spans="20:22" x14ac:dyDescent="0.25">
      <c r="T79">
        <v>385</v>
      </c>
      <c r="U79">
        <v>1469.0663701820963</v>
      </c>
      <c r="V79">
        <v>0.53295000000000003</v>
      </c>
    </row>
    <row r="80" spans="20:22" x14ac:dyDescent="0.25">
      <c r="T80">
        <v>385</v>
      </c>
      <c r="U80">
        <v>1469.0663701820963</v>
      </c>
      <c r="V80">
        <v>0.56430000000000002</v>
      </c>
    </row>
    <row r="81" spans="20:22" x14ac:dyDescent="0.25">
      <c r="T81">
        <v>375</v>
      </c>
      <c r="U81">
        <v>1430.9088021254186</v>
      </c>
      <c r="V81">
        <v>0.57419999999999993</v>
      </c>
    </row>
    <row r="82" spans="20:22" x14ac:dyDescent="0.25">
      <c r="T82">
        <v>375</v>
      </c>
      <c r="U82">
        <v>1430.9088021254186</v>
      </c>
      <c r="V82">
        <v>0.56100000000000005</v>
      </c>
    </row>
    <row r="83" spans="20:22" x14ac:dyDescent="0.25">
      <c r="T83">
        <v>375</v>
      </c>
      <c r="U83">
        <v>357.72720053135464</v>
      </c>
      <c r="V83">
        <v>0.58244999999999991</v>
      </c>
    </row>
    <row r="84" spans="20:22" x14ac:dyDescent="0.25">
      <c r="T84">
        <v>375</v>
      </c>
      <c r="U84">
        <v>357.72720053135464</v>
      </c>
      <c r="V84">
        <v>0.52800000000000002</v>
      </c>
    </row>
    <row r="85" spans="20:22" x14ac:dyDescent="0.25">
      <c r="T85">
        <v>366</v>
      </c>
      <c r="U85">
        <v>349.14174771860212</v>
      </c>
      <c r="V85">
        <v>0.59234999999999993</v>
      </c>
    </row>
    <row r="86" spans="20:22" x14ac:dyDescent="0.25">
      <c r="T86">
        <v>370</v>
      </c>
      <c r="U86">
        <v>352.95750452426989</v>
      </c>
      <c r="V86">
        <v>0.61380000000000001</v>
      </c>
    </row>
    <row r="87" spans="20:22" x14ac:dyDescent="0.25">
      <c r="T87">
        <v>267</v>
      </c>
      <c r="U87">
        <v>1018.807067113298</v>
      </c>
      <c r="V87">
        <v>0.55769999999999997</v>
      </c>
    </row>
    <row r="88" spans="20:22" x14ac:dyDescent="0.25">
      <c r="T88">
        <v>267</v>
      </c>
      <c r="U88">
        <v>1018.807067113298</v>
      </c>
      <c r="V88">
        <v>0.64349999999999996</v>
      </c>
    </row>
    <row r="89" spans="20:22" x14ac:dyDescent="0.25">
      <c r="T89">
        <v>267</v>
      </c>
      <c r="U89">
        <v>1018.807067113298</v>
      </c>
      <c r="V89">
        <v>0.69299999999999995</v>
      </c>
    </row>
    <row r="90" spans="20:22" x14ac:dyDescent="0.25">
      <c r="T90">
        <v>267</v>
      </c>
      <c r="U90">
        <v>1018.807067113298</v>
      </c>
      <c r="V90">
        <v>0.69629999999999992</v>
      </c>
    </row>
    <row r="91" spans="20:22" x14ac:dyDescent="0.25">
      <c r="T91">
        <v>256</v>
      </c>
      <c r="U91">
        <v>976.83374225095235</v>
      </c>
      <c r="V91">
        <v>0.49829999999999997</v>
      </c>
    </row>
    <row r="92" spans="20:22" x14ac:dyDescent="0.25">
      <c r="T92">
        <v>256</v>
      </c>
      <c r="U92">
        <v>976.83374225095235</v>
      </c>
      <c r="V92">
        <v>0.56264999999999998</v>
      </c>
    </row>
    <row r="93" spans="20:22" x14ac:dyDescent="0.25">
      <c r="T93">
        <v>267</v>
      </c>
      <c r="U93">
        <v>254.7017667783245</v>
      </c>
      <c r="V93">
        <v>0.59399999999999997</v>
      </c>
    </row>
    <row r="94" spans="20:22" x14ac:dyDescent="0.25">
      <c r="T94">
        <v>267</v>
      </c>
      <c r="U94">
        <v>254.7017667783245</v>
      </c>
      <c r="V94">
        <v>0.6863999999999999</v>
      </c>
    </row>
    <row r="95" spans="20:22" x14ac:dyDescent="0.25">
      <c r="T95">
        <v>267</v>
      </c>
      <c r="U95">
        <v>254.7017667783245</v>
      </c>
      <c r="V95">
        <v>0.60885</v>
      </c>
    </row>
    <row r="96" spans="20:22" x14ac:dyDescent="0.25">
      <c r="T96">
        <v>263</v>
      </c>
      <c r="U96">
        <v>250.88600997265669</v>
      </c>
      <c r="V96">
        <v>0.63195000000000001</v>
      </c>
    </row>
    <row r="97" spans="20:22" x14ac:dyDescent="0.25">
      <c r="T97">
        <v>250</v>
      </c>
      <c r="U97">
        <v>238.48480035423643</v>
      </c>
      <c r="V97">
        <v>0.60554999999999992</v>
      </c>
    </row>
    <row r="98" spans="20:22" x14ac:dyDescent="0.25">
      <c r="T98">
        <v>250</v>
      </c>
      <c r="U98">
        <v>238.48480035423643</v>
      </c>
      <c r="V98">
        <v>0.58244999999999991</v>
      </c>
    </row>
    <row r="99" spans="20:22" x14ac:dyDescent="0.25">
      <c r="T99">
        <v>133</v>
      </c>
      <c r="U99">
        <v>507.49565515381511</v>
      </c>
      <c r="V99">
        <v>0.72599999999999998</v>
      </c>
    </row>
    <row r="100" spans="20:22" x14ac:dyDescent="0.25">
      <c r="T100">
        <v>133</v>
      </c>
      <c r="U100">
        <v>507.49565515381511</v>
      </c>
      <c r="V100">
        <v>0.65010000000000001</v>
      </c>
    </row>
    <row r="101" spans="20:22" x14ac:dyDescent="0.25">
      <c r="T101">
        <v>133</v>
      </c>
      <c r="U101">
        <v>126.87391378845378</v>
      </c>
      <c r="V101">
        <v>0.71279999999999999</v>
      </c>
    </row>
    <row r="102" spans="20:22" x14ac:dyDescent="0.25">
      <c r="T102">
        <v>133</v>
      </c>
      <c r="U102">
        <v>126.87391378845378</v>
      </c>
      <c r="V102">
        <v>0.80684999999999996</v>
      </c>
    </row>
    <row r="103" spans="20:22" x14ac:dyDescent="0.25">
      <c r="T103">
        <v>204</v>
      </c>
      <c r="U103">
        <v>778.41438835622762</v>
      </c>
      <c r="V103">
        <v>0.58079999999999998</v>
      </c>
    </row>
    <row r="104" spans="20:22" x14ac:dyDescent="0.25">
      <c r="T104">
        <v>200</v>
      </c>
      <c r="U104">
        <v>190.78784028338913</v>
      </c>
      <c r="V104">
        <v>0.65339999999999998</v>
      </c>
    </row>
    <row r="105" spans="20:22" x14ac:dyDescent="0.25">
      <c r="T105">
        <v>200</v>
      </c>
      <c r="U105">
        <v>190.78784028338913</v>
      </c>
      <c r="V105">
        <v>0.76065000000000005</v>
      </c>
    </row>
    <row r="106" spans="20:22" x14ac:dyDescent="0.25">
      <c r="T106">
        <v>200</v>
      </c>
      <c r="U106">
        <v>190.78784028338913</v>
      </c>
      <c r="V106">
        <v>0.80024999999999991</v>
      </c>
    </row>
    <row r="107" spans="20:22" x14ac:dyDescent="0.25">
      <c r="T107">
        <v>100</v>
      </c>
      <c r="U107">
        <v>381.57568056677826</v>
      </c>
      <c r="V107">
        <v>0.5956499999999999</v>
      </c>
    </row>
    <row r="108" spans="20:22" x14ac:dyDescent="0.25">
      <c r="T108">
        <v>100</v>
      </c>
      <c r="U108">
        <v>381.57568056677826</v>
      </c>
      <c r="V108">
        <v>0.62864999999999993</v>
      </c>
    </row>
    <row r="109" spans="20:22" x14ac:dyDescent="0.25">
      <c r="T109">
        <v>100</v>
      </c>
      <c r="U109">
        <v>381.57568056677826</v>
      </c>
      <c r="V109">
        <v>0.65669999999999995</v>
      </c>
    </row>
    <row r="110" spans="20:22" x14ac:dyDescent="0.25">
      <c r="T110">
        <v>100</v>
      </c>
      <c r="U110">
        <v>381.57568056677826</v>
      </c>
      <c r="V110">
        <v>0.69299999999999995</v>
      </c>
    </row>
    <row r="111" spans="20:22" x14ac:dyDescent="0.25">
      <c r="T111">
        <v>100</v>
      </c>
      <c r="U111">
        <v>95.393920141694565</v>
      </c>
      <c r="V111">
        <v>0.68969999999999998</v>
      </c>
    </row>
    <row r="112" spans="20:22" x14ac:dyDescent="0.25">
      <c r="T112">
        <v>100</v>
      </c>
      <c r="U112">
        <v>95.393920141694565</v>
      </c>
      <c r="V112">
        <v>0.82499999999999996</v>
      </c>
    </row>
    <row r="113" spans="20:22" x14ac:dyDescent="0.25">
      <c r="T113">
        <v>100</v>
      </c>
      <c r="U113">
        <v>95.393920141694565</v>
      </c>
      <c r="V113">
        <v>0.71444999999999992</v>
      </c>
    </row>
    <row r="114" spans="20:22" x14ac:dyDescent="0.25">
      <c r="T114">
        <v>100</v>
      </c>
      <c r="U114">
        <v>95.393920141694565</v>
      </c>
      <c r="V114">
        <v>0.81509999999999994</v>
      </c>
    </row>
    <row r="115" spans="20:22" x14ac:dyDescent="0.25">
      <c r="T115">
        <v>533</v>
      </c>
      <c r="U115">
        <v>2033.7983774209281</v>
      </c>
      <c r="V115">
        <v>0.35969999999999996</v>
      </c>
    </row>
    <row r="116" spans="20:22" x14ac:dyDescent="0.25">
      <c r="T116">
        <v>533</v>
      </c>
      <c r="U116">
        <v>2033.7983774209281</v>
      </c>
      <c r="V116">
        <v>0.32174999999999998</v>
      </c>
    </row>
    <row r="117" spans="20:22" x14ac:dyDescent="0.25">
      <c r="T117">
        <v>533</v>
      </c>
      <c r="U117">
        <v>2033.7983774209281</v>
      </c>
      <c r="V117">
        <v>0.35969999999999996</v>
      </c>
    </row>
    <row r="118" spans="20:22" x14ac:dyDescent="0.25">
      <c r="T118">
        <v>533</v>
      </c>
      <c r="U118">
        <v>2033.7983774209281</v>
      </c>
      <c r="V118">
        <v>0.50324999999999998</v>
      </c>
    </row>
    <row r="119" spans="20:22" x14ac:dyDescent="0.25">
      <c r="T119">
        <v>533</v>
      </c>
      <c r="U119">
        <v>2033.7983774209281</v>
      </c>
      <c r="V119">
        <v>0.42569999999999997</v>
      </c>
    </row>
    <row r="120" spans="20:22" x14ac:dyDescent="0.25">
      <c r="T120">
        <v>500</v>
      </c>
      <c r="U120">
        <v>1907.8784028338914</v>
      </c>
      <c r="V120">
        <v>0.51974999999999993</v>
      </c>
    </row>
    <row r="121" spans="20:22" x14ac:dyDescent="0.25">
      <c r="T121">
        <v>500</v>
      </c>
      <c r="U121">
        <v>1907.8784028338914</v>
      </c>
      <c r="V121">
        <v>0.47684999999999994</v>
      </c>
    </row>
    <row r="122" spans="20:22" x14ac:dyDescent="0.25">
      <c r="T122">
        <v>500</v>
      </c>
      <c r="U122">
        <v>1907.8784028338914</v>
      </c>
      <c r="V122">
        <v>0.56759999999999988</v>
      </c>
    </row>
    <row r="123" spans="20:22" x14ac:dyDescent="0.25">
      <c r="T123">
        <v>513</v>
      </c>
      <c r="U123">
        <v>1957.4832413075726</v>
      </c>
      <c r="V123">
        <v>0.43559999999999999</v>
      </c>
    </row>
    <row r="124" spans="20:22" x14ac:dyDescent="0.25">
      <c r="T124">
        <v>494</v>
      </c>
      <c r="U124">
        <v>1884.9838619998845</v>
      </c>
      <c r="V124">
        <v>0.56430000000000002</v>
      </c>
    </row>
    <row r="125" spans="20:22" x14ac:dyDescent="0.25">
      <c r="T125">
        <v>494</v>
      </c>
      <c r="U125">
        <v>1884.9838619998845</v>
      </c>
      <c r="V125">
        <v>0.34649999999999997</v>
      </c>
    </row>
    <row r="126" spans="20:22" x14ac:dyDescent="0.25">
      <c r="T126">
        <v>513</v>
      </c>
      <c r="U126">
        <v>1957.4832413075726</v>
      </c>
      <c r="V126">
        <v>0.34154999999999996</v>
      </c>
    </row>
    <row r="127" spans="20:22" x14ac:dyDescent="0.25">
      <c r="T127">
        <v>506</v>
      </c>
      <c r="U127">
        <v>1930.7729436678981</v>
      </c>
      <c r="V127">
        <v>0.36135</v>
      </c>
    </row>
    <row r="128" spans="20:22" x14ac:dyDescent="0.25">
      <c r="T128">
        <v>506</v>
      </c>
      <c r="U128">
        <v>1930.7729436678981</v>
      </c>
      <c r="V128">
        <v>0.46035000000000004</v>
      </c>
    </row>
    <row r="129" spans="20:22" x14ac:dyDescent="0.25">
      <c r="T129">
        <v>506</v>
      </c>
      <c r="U129">
        <v>1930.7729436678981</v>
      </c>
      <c r="V129">
        <v>0.47189999999999993</v>
      </c>
    </row>
    <row r="130" spans="20:22" x14ac:dyDescent="0.25">
      <c r="T130">
        <v>506</v>
      </c>
      <c r="U130">
        <v>1930.7729436678981</v>
      </c>
      <c r="V130">
        <v>0.49499999999999994</v>
      </c>
    </row>
    <row r="131" spans="20:22" x14ac:dyDescent="0.25">
      <c r="T131">
        <v>506</v>
      </c>
      <c r="U131">
        <v>1930.7729436678981</v>
      </c>
      <c r="V131">
        <v>0.49499999999999994</v>
      </c>
    </row>
    <row r="132" spans="20:22" x14ac:dyDescent="0.25">
      <c r="T132">
        <v>506</v>
      </c>
      <c r="U132">
        <v>1930.7729436678981</v>
      </c>
      <c r="V132">
        <v>0.58409999999999995</v>
      </c>
    </row>
    <row r="133" spans="20:22" x14ac:dyDescent="0.25">
      <c r="T133">
        <v>506</v>
      </c>
      <c r="U133">
        <v>1930.7729436678981</v>
      </c>
      <c r="V133">
        <v>0.56759999999999988</v>
      </c>
    </row>
    <row r="134" spans="20:22" x14ac:dyDescent="0.25">
      <c r="T134">
        <v>506</v>
      </c>
      <c r="U134">
        <v>1930.7729436678981</v>
      </c>
      <c r="V134">
        <v>0.61544999999999994</v>
      </c>
    </row>
    <row r="135" spans="20:22" x14ac:dyDescent="0.25">
      <c r="T135">
        <v>506</v>
      </c>
      <c r="U135">
        <v>1930.7729436678981</v>
      </c>
      <c r="V135">
        <v>0.54615000000000002</v>
      </c>
    </row>
    <row r="136" spans="20:22" x14ac:dyDescent="0.25">
      <c r="T136">
        <v>506</v>
      </c>
      <c r="U136">
        <v>1930.7729436678981</v>
      </c>
      <c r="V136">
        <v>0.45540000000000003</v>
      </c>
    </row>
    <row r="137" spans="20:22" x14ac:dyDescent="0.25">
      <c r="T137">
        <v>506</v>
      </c>
      <c r="U137">
        <v>1930.7729436678981</v>
      </c>
      <c r="V137">
        <v>0.47189999999999993</v>
      </c>
    </row>
    <row r="138" spans="20:22" x14ac:dyDescent="0.25">
      <c r="T138">
        <v>506</v>
      </c>
      <c r="U138">
        <v>1930.7729436678981</v>
      </c>
      <c r="V138">
        <v>0.60059999999999991</v>
      </c>
    </row>
    <row r="139" spans="20:22" x14ac:dyDescent="0.25">
      <c r="T139">
        <v>506</v>
      </c>
      <c r="U139">
        <v>1930.7729436678981</v>
      </c>
      <c r="V139">
        <v>0.65669999999999995</v>
      </c>
    </row>
    <row r="140" spans="20:22" x14ac:dyDescent="0.25">
      <c r="T140">
        <v>400</v>
      </c>
      <c r="U140">
        <v>1526.302722267113</v>
      </c>
      <c r="V140">
        <v>0.41744999999999999</v>
      </c>
    </row>
    <row r="141" spans="20:22" x14ac:dyDescent="0.25">
      <c r="T141">
        <v>400</v>
      </c>
      <c r="U141">
        <v>1526.302722267113</v>
      </c>
      <c r="V141">
        <v>0.52800000000000002</v>
      </c>
    </row>
    <row r="142" spans="20:22" x14ac:dyDescent="0.25">
      <c r="T142">
        <v>400</v>
      </c>
      <c r="U142">
        <v>1526.302722267113</v>
      </c>
      <c r="V142">
        <v>0.4521</v>
      </c>
    </row>
    <row r="143" spans="20:22" x14ac:dyDescent="0.25">
      <c r="T143">
        <v>400</v>
      </c>
      <c r="U143">
        <v>1526.302722267113</v>
      </c>
      <c r="V143">
        <v>0.42404999999999998</v>
      </c>
    </row>
    <row r="144" spans="20:22" x14ac:dyDescent="0.25">
      <c r="T144">
        <v>400</v>
      </c>
      <c r="U144">
        <v>1526.302722267113</v>
      </c>
      <c r="V144">
        <v>0.44880000000000003</v>
      </c>
    </row>
    <row r="145" spans="20:22" x14ac:dyDescent="0.25">
      <c r="T145">
        <v>400</v>
      </c>
      <c r="U145">
        <v>1526.302722267113</v>
      </c>
      <c r="V145">
        <v>0.58739999999999992</v>
      </c>
    </row>
    <row r="146" spans="20:22" x14ac:dyDescent="0.25">
      <c r="T146">
        <v>417</v>
      </c>
      <c r="U146">
        <v>1591.1705879634653</v>
      </c>
      <c r="V146">
        <v>0.54779999999999995</v>
      </c>
    </row>
    <row r="147" spans="20:22" x14ac:dyDescent="0.25">
      <c r="T147">
        <v>400</v>
      </c>
      <c r="U147">
        <v>1526.302722267113</v>
      </c>
      <c r="V147">
        <v>0.50984999999999991</v>
      </c>
    </row>
    <row r="148" spans="20:22" x14ac:dyDescent="0.25">
      <c r="T148">
        <v>400</v>
      </c>
      <c r="U148">
        <v>1526.302722267113</v>
      </c>
      <c r="V148">
        <v>0.47849999999999993</v>
      </c>
    </row>
    <row r="149" spans="20:22" x14ac:dyDescent="0.25">
      <c r="T149">
        <v>400</v>
      </c>
      <c r="U149">
        <v>1526.302722267113</v>
      </c>
      <c r="V149">
        <v>0.50819999999999999</v>
      </c>
    </row>
    <row r="150" spans="20:22" x14ac:dyDescent="0.25">
      <c r="T150">
        <v>400</v>
      </c>
      <c r="U150">
        <v>1526.302722267113</v>
      </c>
      <c r="V150">
        <v>0.49004999999999993</v>
      </c>
    </row>
    <row r="151" spans="20:22" x14ac:dyDescent="0.25">
      <c r="T151">
        <v>400</v>
      </c>
      <c r="U151">
        <v>1526.302722267113</v>
      </c>
      <c r="V151">
        <v>0.47189999999999993</v>
      </c>
    </row>
    <row r="152" spans="20:22" x14ac:dyDescent="0.25">
      <c r="T152">
        <v>400</v>
      </c>
      <c r="U152">
        <v>1526.302722267113</v>
      </c>
      <c r="V152">
        <v>0.51315</v>
      </c>
    </row>
    <row r="153" spans="20:22" x14ac:dyDescent="0.25">
      <c r="T153">
        <v>400</v>
      </c>
      <c r="U153">
        <v>1526.302722267113</v>
      </c>
      <c r="V153">
        <v>0.49169999999999997</v>
      </c>
    </row>
    <row r="154" spans="20:22" x14ac:dyDescent="0.25">
      <c r="T154">
        <v>400</v>
      </c>
      <c r="U154">
        <v>1526.302722267113</v>
      </c>
      <c r="V154">
        <v>0.51315</v>
      </c>
    </row>
    <row r="155" spans="20:22" x14ac:dyDescent="0.25">
      <c r="T155">
        <v>400</v>
      </c>
      <c r="U155">
        <v>1526.302722267113</v>
      </c>
      <c r="V155">
        <v>0.47024999999999995</v>
      </c>
    </row>
    <row r="156" spans="20:22" x14ac:dyDescent="0.25">
      <c r="T156">
        <v>400</v>
      </c>
      <c r="U156">
        <v>1526.302722267113</v>
      </c>
      <c r="V156">
        <v>0.74414999999999998</v>
      </c>
    </row>
    <row r="157" spans="20:22" x14ac:dyDescent="0.25">
      <c r="T157">
        <v>400</v>
      </c>
      <c r="U157">
        <v>1526.302722267113</v>
      </c>
      <c r="V157">
        <v>0.68474999999999997</v>
      </c>
    </row>
    <row r="158" spans="20:22" x14ac:dyDescent="0.25">
      <c r="T158">
        <v>400</v>
      </c>
      <c r="U158">
        <v>1526.302722267113</v>
      </c>
      <c r="V158">
        <v>0.60224999999999995</v>
      </c>
    </row>
    <row r="159" spans="20:22" x14ac:dyDescent="0.25">
      <c r="T159">
        <v>400</v>
      </c>
      <c r="U159">
        <v>1526.302722267113</v>
      </c>
      <c r="V159">
        <v>0.48179999999999995</v>
      </c>
    </row>
    <row r="160" spans="20:22" x14ac:dyDescent="0.25">
      <c r="T160">
        <v>400</v>
      </c>
      <c r="U160">
        <v>1526.302722267113</v>
      </c>
      <c r="V160">
        <v>0.65339999999999998</v>
      </c>
    </row>
    <row r="161" spans="20:22" x14ac:dyDescent="0.25">
      <c r="T161">
        <v>400</v>
      </c>
      <c r="U161">
        <v>1526.302722267113</v>
      </c>
      <c r="V161">
        <v>0.54779999999999995</v>
      </c>
    </row>
    <row r="162" spans="20:22" x14ac:dyDescent="0.25">
      <c r="T162">
        <v>400</v>
      </c>
      <c r="U162">
        <v>1526.302722267113</v>
      </c>
      <c r="V162">
        <v>0.49664999999999998</v>
      </c>
    </row>
    <row r="163" spans="20:22" x14ac:dyDescent="0.25">
      <c r="T163">
        <v>400</v>
      </c>
      <c r="U163">
        <v>1526.302722267113</v>
      </c>
      <c r="V163">
        <v>0.49334999999999996</v>
      </c>
    </row>
    <row r="164" spans="20:22" x14ac:dyDescent="0.25">
      <c r="T164">
        <v>400</v>
      </c>
      <c r="U164">
        <v>1526.302722267113</v>
      </c>
      <c r="V164">
        <v>0.73754999999999993</v>
      </c>
    </row>
    <row r="165" spans="20:22" x14ac:dyDescent="0.25">
      <c r="T165">
        <v>400</v>
      </c>
      <c r="U165">
        <v>1526.302722267113</v>
      </c>
      <c r="V165">
        <v>0.67484999999999995</v>
      </c>
    </row>
    <row r="166" spans="20:22" x14ac:dyDescent="0.25">
      <c r="T166">
        <v>400</v>
      </c>
      <c r="U166">
        <v>1526.302722267113</v>
      </c>
      <c r="V166">
        <v>0.46035000000000004</v>
      </c>
    </row>
    <row r="167" spans="20:22" x14ac:dyDescent="0.25">
      <c r="T167">
        <v>400</v>
      </c>
      <c r="U167">
        <v>1526.302722267113</v>
      </c>
      <c r="V167">
        <v>0.44714999999999999</v>
      </c>
    </row>
    <row r="168" spans="20:22" x14ac:dyDescent="0.25">
      <c r="T168">
        <v>400</v>
      </c>
      <c r="U168">
        <v>1526.302722267113</v>
      </c>
      <c r="V168">
        <v>0.37619999999999998</v>
      </c>
    </row>
    <row r="169" spans="20:22" x14ac:dyDescent="0.25">
      <c r="T169">
        <v>400</v>
      </c>
      <c r="U169">
        <v>1526.302722267113</v>
      </c>
      <c r="V169">
        <v>0.57089999999999996</v>
      </c>
    </row>
    <row r="170" spans="20:22" x14ac:dyDescent="0.25">
      <c r="T170">
        <v>400</v>
      </c>
      <c r="U170">
        <v>1526.302722267113</v>
      </c>
      <c r="V170">
        <v>0.56924999999999992</v>
      </c>
    </row>
    <row r="171" spans="20:22" x14ac:dyDescent="0.25">
      <c r="T171">
        <v>400</v>
      </c>
      <c r="U171">
        <v>1526.302722267113</v>
      </c>
      <c r="V171">
        <v>0.60719999999999996</v>
      </c>
    </row>
    <row r="172" spans="20:22" x14ac:dyDescent="0.25">
      <c r="T172">
        <v>323</v>
      </c>
      <c r="U172">
        <v>1232.4894482306938</v>
      </c>
      <c r="V172">
        <v>0.58079999999999998</v>
      </c>
    </row>
    <row r="173" spans="20:22" x14ac:dyDescent="0.25">
      <c r="T173">
        <v>300</v>
      </c>
      <c r="U173">
        <v>1144.7270417003349</v>
      </c>
      <c r="V173">
        <v>0.53790000000000004</v>
      </c>
    </row>
    <row r="174" spans="20:22" x14ac:dyDescent="0.25">
      <c r="T174">
        <v>300</v>
      </c>
      <c r="U174">
        <v>286.18176042508372</v>
      </c>
      <c r="V174">
        <v>0.52469999999999994</v>
      </c>
    </row>
    <row r="175" spans="20:22" x14ac:dyDescent="0.25">
      <c r="T175">
        <v>300</v>
      </c>
      <c r="U175">
        <v>286.18176042508372</v>
      </c>
      <c r="V175">
        <v>0.5956499999999999</v>
      </c>
    </row>
    <row r="176" spans="20:22" x14ac:dyDescent="0.25">
      <c r="T176">
        <v>211</v>
      </c>
      <c r="U176">
        <v>805.12468599590215</v>
      </c>
      <c r="V176">
        <v>0.60719999999999996</v>
      </c>
    </row>
    <row r="177" spans="20:22" x14ac:dyDescent="0.25">
      <c r="T177">
        <v>800</v>
      </c>
      <c r="U177">
        <v>3052.6054445342261</v>
      </c>
      <c r="V177">
        <v>0.51149999999999995</v>
      </c>
    </row>
    <row r="178" spans="20:22" x14ac:dyDescent="0.25">
      <c r="T178">
        <v>800</v>
      </c>
      <c r="U178">
        <v>3052.6054445342261</v>
      </c>
      <c r="V178">
        <v>0.44055</v>
      </c>
    </row>
    <row r="179" spans="20:22" x14ac:dyDescent="0.25">
      <c r="T179">
        <v>800</v>
      </c>
      <c r="U179">
        <v>763.15136113355652</v>
      </c>
      <c r="V179">
        <v>0.55274999999999996</v>
      </c>
    </row>
    <row r="180" spans="20:22" x14ac:dyDescent="0.25">
      <c r="T180">
        <v>800</v>
      </c>
      <c r="U180">
        <v>763.15136113355652</v>
      </c>
      <c r="V180">
        <v>0.43890000000000001</v>
      </c>
    </row>
    <row r="181" spans="20:22" x14ac:dyDescent="0.25">
      <c r="T181">
        <v>400</v>
      </c>
      <c r="U181">
        <v>1526.302722267113</v>
      </c>
      <c r="V181">
        <v>0.59729999999999994</v>
      </c>
    </row>
    <row r="182" spans="20:22" x14ac:dyDescent="0.25">
      <c r="T182">
        <v>400</v>
      </c>
      <c r="U182">
        <v>1526.302722267113</v>
      </c>
      <c r="V182">
        <v>0.49169999999999997</v>
      </c>
    </row>
    <row r="183" spans="20:22" x14ac:dyDescent="0.25">
      <c r="T183">
        <v>400</v>
      </c>
      <c r="U183">
        <v>381.57568056677826</v>
      </c>
      <c r="V183">
        <v>0.44219999999999998</v>
      </c>
    </row>
    <row r="184" spans="20:22" x14ac:dyDescent="0.25">
      <c r="T184">
        <v>400</v>
      </c>
      <c r="U184">
        <v>381.57568056677826</v>
      </c>
      <c r="V184">
        <v>0.57089999999999996</v>
      </c>
    </row>
    <row r="185" spans="20:22" x14ac:dyDescent="0.25">
      <c r="T185">
        <v>375</v>
      </c>
      <c r="U185">
        <v>1430.9088021254186</v>
      </c>
      <c r="V185">
        <v>0.53459999999999996</v>
      </c>
    </row>
    <row r="186" spans="20:22" x14ac:dyDescent="0.25">
      <c r="T186">
        <v>300</v>
      </c>
      <c r="U186">
        <v>1144.7270417003349</v>
      </c>
      <c r="V186">
        <v>0.45045000000000002</v>
      </c>
    </row>
    <row r="187" spans="20:22" x14ac:dyDescent="0.25">
      <c r="T187">
        <v>300</v>
      </c>
      <c r="U187">
        <v>7154.5440106270926</v>
      </c>
      <c r="V187">
        <v>0.46365000000000001</v>
      </c>
    </row>
    <row r="188" spans="20:22" x14ac:dyDescent="0.25">
      <c r="T188">
        <v>300</v>
      </c>
      <c r="U188">
        <v>286.18176042508372</v>
      </c>
      <c r="V188">
        <v>0.49994999999999995</v>
      </c>
    </row>
    <row r="189" spans="20:22" x14ac:dyDescent="0.25">
      <c r="T189">
        <v>249</v>
      </c>
      <c r="U189">
        <v>3800.4937784451117</v>
      </c>
      <c r="V189">
        <v>0.41084999999999999</v>
      </c>
    </row>
    <row r="190" spans="20:22" x14ac:dyDescent="0.25">
      <c r="T190">
        <v>249</v>
      </c>
      <c r="U190">
        <v>950.12344461127793</v>
      </c>
      <c r="V190">
        <v>0.42404999999999998</v>
      </c>
    </row>
  </sheetData>
  <pageMargins left="0.7" right="0.7" top="0.78740157499999996" bottom="0.78740157499999996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2AD388-86D1-4CC4-8697-3F4ECB48EEAD}">
  <dimension ref="C1:H61"/>
  <sheetViews>
    <sheetView zoomScale="40" zoomScaleNormal="40" workbookViewId="0">
      <selection activeCell="E66" sqref="E66:F70"/>
    </sheetView>
  </sheetViews>
  <sheetFormatPr baseColWidth="10" defaultColWidth="11.42578125" defaultRowHeight="15" x14ac:dyDescent="0.25"/>
  <cols>
    <col min="5" max="5" width="34.28515625" bestFit="1" customWidth="1"/>
    <col min="6" max="6" width="17.42578125" bestFit="1" customWidth="1"/>
    <col min="7" max="7" width="34.42578125" bestFit="1" customWidth="1"/>
    <col min="22" max="22" width="20.85546875" bestFit="1" customWidth="1"/>
  </cols>
  <sheetData>
    <row r="1" spans="4:8" x14ac:dyDescent="0.25">
      <c r="D1" s="23"/>
      <c r="E1" s="23"/>
      <c r="F1" s="23"/>
      <c r="G1" s="23"/>
      <c r="H1" s="23"/>
    </row>
    <row r="2" spans="4:8" x14ac:dyDescent="0.25">
      <c r="D2" s="23"/>
      <c r="E2" s="23"/>
      <c r="F2" s="23"/>
      <c r="G2" s="23"/>
      <c r="H2" s="23"/>
    </row>
    <row r="3" spans="4:8" x14ac:dyDescent="0.25">
      <c r="D3" s="23"/>
      <c r="E3" s="23"/>
      <c r="F3" s="23"/>
      <c r="G3" s="23"/>
      <c r="H3" s="23"/>
    </row>
    <row r="4" spans="4:8" x14ac:dyDescent="0.25">
      <c r="D4" s="23"/>
      <c r="E4" s="23"/>
      <c r="F4" s="23"/>
      <c r="G4" s="23"/>
      <c r="H4" s="23"/>
    </row>
    <row r="5" spans="4:8" x14ac:dyDescent="0.25">
      <c r="D5" s="23"/>
      <c r="E5" s="23"/>
      <c r="F5" s="23"/>
      <c r="G5" s="23"/>
      <c r="H5" s="23"/>
    </row>
    <row r="6" spans="4:8" x14ac:dyDescent="0.25">
      <c r="D6" s="23"/>
      <c r="E6" s="23"/>
      <c r="F6" s="23"/>
      <c r="G6" s="23"/>
      <c r="H6" s="23"/>
    </row>
    <row r="7" spans="4:8" x14ac:dyDescent="0.25">
      <c r="D7" s="23"/>
      <c r="E7" s="23"/>
      <c r="F7" s="23"/>
      <c r="G7" s="23"/>
      <c r="H7" s="23"/>
    </row>
    <row r="8" spans="4:8" x14ac:dyDescent="0.25">
      <c r="D8" s="23"/>
      <c r="E8" s="23"/>
      <c r="F8" s="23"/>
      <c r="G8" s="23"/>
      <c r="H8" s="23"/>
    </row>
    <row r="9" spans="4:8" x14ac:dyDescent="0.25">
      <c r="D9" s="23"/>
      <c r="E9" s="23"/>
      <c r="F9" s="23"/>
      <c r="G9" s="23"/>
      <c r="H9" s="23"/>
    </row>
    <row r="10" spans="4:8" x14ac:dyDescent="0.25">
      <c r="D10" s="23"/>
      <c r="E10" s="23"/>
      <c r="F10" s="23"/>
      <c r="G10" s="23"/>
      <c r="H10" s="23"/>
    </row>
    <row r="11" spans="4:8" x14ac:dyDescent="0.25">
      <c r="D11" s="23"/>
      <c r="E11" s="23"/>
      <c r="F11" s="23"/>
      <c r="G11" s="23"/>
      <c r="H11" s="23"/>
    </row>
    <row r="12" spans="4:8" x14ac:dyDescent="0.25">
      <c r="D12" s="23"/>
      <c r="E12" s="23"/>
      <c r="F12" s="23"/>
      <c r="G12" s="23"/>
      <c r="H12" s="23"/>
    </row>
    <row r="13" spans="4:8" x14ac:dyDescent="0.25">
      <c r="D13" s="23"/>
      <c r="E13" s="23"/>
      <c r="F13" s="23"/>
      <c r="G13" s="23"/>
      <c r="H13" s="23"/>
    </row>
    <row r="14" spans="4:8" x14ac:dyDescent="0.25">
      <c r="D14" s="23"/>
      <c r="E14" s="23"/>
      <c r="F14" s="23"/>
      <c r="G14" s="23"/>
      <c r="H14" s="23"/>
    </row>
    <row r="15" spans="4:8" x14ac:dyDescent="0.25">
      <c r="D15" s="23"/>
      <c r="E15" s="23"/>
      <c r="F15" s="23"/>
      <c r="G15" s="23"/>
      <c r="H15" s="23"/>
    </row>
    <row r="16" spans="4:8" x14ac:dyDescent="0.25">
      <c r="D16" s="23"/>
      <c r="E16" s="23"/>
      <c r="F16" s="23"/>
      <c r="G16" s="23"/>
      <c r="H16" s="23"/>
    </row>
    <row r="17" spans="4:8" x14ac:dyDescent="0.25">
      <c r="D17" s="23"/>
      <c r="E17" s="23"/>
      <c r="F17" s="23"/>
      <c r="G17" s="23"/>
      <c r="H17" s="23"/>
    </row>
    <row r="18" spans="4:8" x14ac:dyDescent="0.25">
      <c r="D18" s="23"/>
      <c r="E18" s="23"/>
      <c r="F18" s="23"/>
      <c r="G18" s="23"/>
      <c r="H18" s="23"/>
    </row>
    <row r="19" spans="4:8" x14ac:dyDescent="0.25">
      <c r="D19" s="23"/>
      <c r="E19" s="23"/>
      <c r="F19" s="23"/>
      <c r="G19" s="23"/>
      <c r="H19" s="23"/>
    </row>
    <row r="20" spans="4:8" x14ac:dyDescent="0.25">
      <c r="D20" s="23"/>
      <c r="E20" s="23"/>
      <c r="F20" s="23"/>
      <c r="G20" s="23"/>
      <c r="H20" s="23"/>
    </row>
    <row r="21" spans="4:8" x14ac:dyDescent="0.25">
      <c r="D21" s="23"/>
      <c r="E21" s="23"/>
      <c r="F21" s="23"/>
      <c r="G21" s="23"/>
      <c r="H21" s="23"/>
    </row>
    <row r="22" spans="4:8" x14ac:dyDescent="0.25">
      <c r="D22" s="23"/>
      <c r="E22" s="23"/>
      <c r="F22" s="23"/>
      <c r="G22" s="23"/>
      <c r="H22" s="23"/>
    </row>
    <row r="23" spans="4:8" x14ac:dyDescent="0.25">
      <c r="D23" s="23"/>
      <c r="E23" s="23"/>
      <c r="F23" s="23"/>
      <c r="G23" s="23"/>
      <c r="H23" s="23"/>
    </row>
    <row r="24" spans="4:8" x14ac:dyDescent="0.25">
      <c r="D24" s="23"/>
      <c r="E24" s="23"/>
      <c r="F24" s="23"/>
      <c r="G24" s="23"/>
      <c r="H24" s="23"/>
    </row>
    <row r="25" spans="4:8" x14ac:dyDescent="0.25">
      <c r="D25" s="23"/>
      <c r="E25" s="23"/>
      <c r="F25" s="23"/>
      <c r="G25" s="23"/>
      <c r="H25" s="23"/>
    </row>
    <row r="26" spans="4:8" x14ac:dyDescent="0.25">
      <c r="D26" s="23"/>
      <c r="E26" s="23"/>
      <c r="F26" s="23"/>
      <c r="G26" s="23"/>
      <c r="H26" s="23"/>
    </row>
    <row r="27" spans="4:8" x14ac:dyDescent="0.25">
      <c r="D27" s="23"/>
      <c r="E27" s="23"/>
      <c r="F27" s="23"/>
      <c r="G27" s="23"/>
      <c r="H27" s="23"/>
    </row>
    <row r="28" spans="4:8" x14ac:dyDescent="0.25">
      <c r="D28" s="23"/>
      <c r="E28" s="23"/>
      <c r="F28" s="23"/>
      <c r="G28" s="23"/>
      <c r="H28" s="23"/>
    </row>
    <row r="29" spans="4:8" x14ac:dyDescent="0.25">
      <c r="D29" s="23"/>
      <c r="E29" s="23"/>
      <c r="F29" s="23"/>
      <c r="G29" s="23"/>
      <c r="H29" s="23"/>
    </row>
    <row r="30" spans="4:8" x14ac:dyDescent="0.25">
      <c r="D30" s="23"/>
      <c r="E30" s="23"/>
      <c r="F30" s="23"/>
      <c r="G30" s="23"/>
      <c r="H30" s="23"/>
    </row>
    <row r="31" spans="4:8" x14ac:dyDescent="0.25">
      <c r="D31" s="23"/>
      <c r="E31" s="23"/>
      <c r="F31" s="23"/>
      <c r="G31" s="23"/>
      <c r="H31" s="23"/>
    </row>
    <row r="32" spans="4:8" x14ac:dyDescent="0.25">
      <c r="D32" s="23"/>
      <c r="E32" s="23"/>
      <c r="F32" s="23"/>
      <c r="G32" s="23"/>
      <c r="H32" s="23"/>
    </row>
    <row r="33" spans="4:8" x14ac:dyDescent="0.25">
      <c r="D33" s="23"/>
      <c r="E33" s="23"/>
      <c r="F33" s="23"/>
      <c r="G33" s="23"/>
      <c r="H33" s="23"/>
    </row>
    <row r="34" spans="4:8" x14ac:dyDescent="0.25">
      <c r="D34" s="23"/>
      <c r="E34" s="23"/>
      <c r="F34" s="23"/>
      <c r="G34" s="23"/>
      <c r="H34" s="23"/>
    </row>
    <row r="35" spans="4:8" x14ac:dyDescent="0.25">
      <c r="D35" s="23"/>
      <c r="E35" s="23"/>
      <c r="F35" s="23"/>
      <c r="G35" s="23"/>
      <c r="H35" s="23"/>
    </row>
    <row r="36" spans="4:8" x14ac:dyDescent="0.25">
      <c r="D36" s="23"/>
      <c r="E36" s="23"/>
      <c r="F36" s="23"/>
      <c r="G36" s="23"/>
      <c r="H36" s="23"/>
    </row>
    <row r="37" spans="4:8" x14ac:dyDescent="0.25">
      <c r="D37" s="23"/>
      <c r="E37" s="23"/>
      <c r="F37" s="23"/>
      <c r="G37" s="23"/>
      <c r="H37" s="23"/>
    </row>
    <row r="38" spans="4:8" x14ac:dyDescent="0.25">
      <c r="D38" s="23"/>
      <c r="E38" s="23"/>
      <c r="F38" s="23"/>
      <c r="G38" s="23"/>
      <c r="H38" s="23"/>
    </row>
    <row r="44" spans="4:8" x14ac:dyDescent="0.25">
      <c r="E44" s="1" t="s">
        <v>57</v>
      </c>
      <c r="F44" s="1"/>
      <c r="G44" s="1"/>
    </row>
    <row r="45" spans="4:8" x14ac:dyDescent="0.25">
      <c r="F45" t="s">
        <v>87</v>
      </c>
    </row>
    <row r="47" spans="4:8" x14ac:dyDescent="0.25">
      <c r="F47" t="s">
        <v>407</v>
      </c>
    </row>
    <row r="48" spans="4:8" x14ac:dyDescent="0.25">
      <c r="E48" t="s">
        <v>17</v>
      </c>
      <c r="F48" t="s">
        <v>17</v>
      </c>
      <c r="G48" t="s">
        <v>17</v>
      </c>
    </row>
    <row r="49" spans="3:7" x14ac:dyDescent="0.25">
      <c r="E49" t="s">
        <v>18</v>
      </c>
      <c r="F49" t="s">
        <v>19</v>
      </c>
      <c r="G49" t="s">
        <v>20</v>
      </c>
    </row>
    <row r="50" spans="3:7" x14ac:dyDescent="0.25">
      <c r="D50" t="s">
        <v>21</v>
      </c>
    </row>
    <row r="51" spans="3:7" x14ac:dyDescent="0.25">
      <c r="C51">
        <v>1</v>
      </c>
      <c r="D51">
        <v>50</v>
      </c>
      <c r="E51">
        <v>0.80300000000000005</v>
      </c>
      <c r="F51">
        <v>0.80800000000000005</v>
      </c>
      <c r="G51">
        <v>0.81200000000000006</v>
      </c>
    </row>
    <row r="52" spans="3:7" x14ac:dyDescent="0.25">
      <c r="C52">
        <v>2</v>
      </c>
      <c r="D52">
        <v>100</v>
      </c>
      <c r="E52">
        <v>0.71399999999999997</v>
      </c>
      <c r="F52">
        <v>0.72699999999999998</v>
      </c>
      <c r="G52">
        <v>0.74099999999999999</v>
      </c>
    </row>
    <row r="53" spans="3:7" x14ac:dyDescent="0.25">
      <c r="C53">
        <v>3</v>
      </c>
      <c r="D53">
        <v>200</v>
      </c>
      <c r="E53">
        <v>0.64700000000000002</v>
      </c>
      <c r="F53">
        <v>0.65400000000000003</v>
      </c>
      <c r="G53">
        <v>0.66100000000000003</v>
      </c>
    </row>
    <row r="54" spans="3:7" x14ac:dyDescent="0.25">
      <c r="C54">
        <v>4</v>
      </c>
      <c r="D54">
        <v>400</v>
      </c>
      <c r="E54">
        <v>0.56999999999999995</v>
      </c>
      <c r="F54">
        <v>0.57299999999999995</v>
      </c>
      <c r="G54">
        <v>0.57599999999999996</v>
      </c>
    </row>
    <row r="55" spans="3:7" x14ac:dyDescent="0.25">
      <c r="C55">
        <v>5</v>
      </c>
      <c r="D55">
        <v>700</v>
      </c>
      <c r="E55">
        <v>0.505</v>
      </c>
      <c r="F55">
        <v>0.50700000000000001</v>
      </c>
      <c r="G55">
        <v>0.50800000000000001</v>
      </c>
    </row>
    <row r="56" spans="3:7" x14ac:dyDescent="0.25">
      <c r="C56">
        <v>6</v>
      </c>
      <c r="D56">
        <v>1000</v>
      </c>
      <c r="E56">
        <v>0.46300000000000002</v>
      </c>
      <c r="F56">
        <v>0.46700000000000003</v>
      </c>
      <c r="G56">
        <v>0.47</v>
      </c>
    </row>
    <row r="57" spans="3:7" x14ac:dyDescent="0.25">
      <c r="C57">
        <v>7</v>
      </c>
      <c r="D57">
        <v>1500</v>
      </c>
      <c r="E57">
        <v>0.42699999999999999</v>
      </c>
      <c r="F57">
        <v>0.42899999999999999</v>
      </c>
      <c r="G57">
        <v>0.43099999999999999</v>
      </c>
    </row>
    <row r="58" spans="3:7" x14ac:dyDescent="0.25">
      <c r="C58">
        <v>8</v>
      </c>
      <c r="D58">
        <v>2000</v>
      </c>
      <c r="E58">
        <v>0.40300000000000002</v>
      </c>
      <c r="F58">
        <v>0.40600000000000003</v>
      </c>
      <c r="G58">
        <v>0.40799999999999997</v>
      </c>
    </row>
    <row r="59" spans="3:7" x14ac:dyDescent="0.25">
      <c r="C59">
        <v>9</v>
      </c>
      <c r="D59">
        <v>3000</v>
      </c>
      <c r="E59">
        <v>0.371</v>
      </c>
      <c r="F59">
        <v>0.374</v>
      </c>
      <c r="G59">
        <v>0.378</v>
      </c>
    </row>
    <row r="60" spans="3:7" x14ac:dyDescent="0.25">
      <c r="C60">
        <v>10</v>
      </c>
      <c r="D60">
        <v>5000</v>
      </c>
      <c r="E60">
        <v>0.33800000000000002</v>
      </c>
      <c r="F60">
        <v>0.34200000000000003</v>
      </c>
      <c r="G60">
        <v>0.34699999999999998</v>
      </c>
    </row>
    <row r="61" spans="3:7" x14ac:dyDescent="0.25">
      <c r="C61">
        <v>11</v>
      </c>
      <c r="D61">
        <v>10000</v>
      </c>
      <c r="E61">
        <v>0.30099999999999999</v>
      </c>
      <c r="F61">
        <v>0.30299999999999999</v>
      </c>
      <c r="G61">
        <v>0.30499999999999999</v>
      </c>
    </row>
  </sheetData>
  <pageMargins left="0.7" right="0.7" top="0.78740157499999996" bottom="0.78740157499999996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12F379-F9C9-4C87-B9A5-334F2B2F6455}">
  <dimension ref="H2:P152"/>
  <sheetViews>
    <sheetView zoomScale="85" zoomScaleNormal="85" workbookViewId="0">
      <selection activeCell="H45" sqref="H45"/>
    </sheetView>
  </sheetViews>
  <sheetFormatPr baseColWidth="10" defaultRowHeight="15" x14ac:dyDescent="0.25"/>
  <cols>
    <col min="8" max="8" width="45" bestFit="1" customWidth="1"/>
  </cols>
  <sheetData>
    <row r="2" spans="8:16" x14ac:dyDescent="0.25">
      <c r="H2" t="s">
        <v>26</v>
      </c>
      <c r="J2">
        <v>10000</v>
      </c>
    </row>
    <row r="3" spans="8:16" x14ac:dyDescent="0.25">
      <c r="H3" t="s">
        <v>27</v>
      </c>
    </row>
    <row r="4" spans="8:16" x14ac:dyDescent="0.25">
      <c r="H4" t="s">
        <v>28</v>
      </c>
      <c r="I4" t="s">
        <v>29</v>
      </c>
      <c r="L4">
        <v>33</v>
      </c>
      <c r="N4">
        <v>185.99</v>
      </c>
      <c r="O4">
        <f>L4*0.316</f>
        <v>10.428000000000001</v>
      </c>
      <c r="P4">
        <f>O4*2/N4</f>
        <v>0.11213506102478628</v>
      </c>
    </row>
    <row r="16" spans="8:16" x14ac:dyDescent="0.25">
      <c r="J16">
        <v>3000</v>
      </c>
      <c r="L16">
        <v>33</v>
      </c>
      <c r="N16">
        <v>101.87</v>
      </c>
      <c r="O16">
        <f>L16*0.206</f>
        <v>6.798</v>
      </c>
      <c r="P16">
        <f>O16*2/N16</f>
        <v>0.13346421910277806</v>
      </c>
    </row>
    <row r="17" spans="8:16" x14ac:dyDescent="0.25">
      <c r="H17" t="s">
        <v>32</v>
      </c>
    </row>
    <row r="18" spans="8:16" x14ac:dyDescent="0.25">
      <c r="H18" t="s">
        <v>33</v>
      </c>
    </row>
    <row r="19" spans="8:16" x14ac:dyDescent="0.25">
      <c r="H19" t="s">
        <v>34</v>
      </c>
      <c r="I19" t="s">
        <v>35</v>
      </c>
    </row>
    <row r="32" spans="8:16" x14ac:dyDescent="0.25">
      <c r="H32" t="s">
        <v>36</v>
      </c>
      <c r="J32">
        <v>2000</v>
      </c>
      <c r="L32">
        <v>33</v>
      </c>
      <c r="N32">
        <v>83.17</v>
      </c>
      <c r="O32">
        <f>0.182*L32</f>
        <v>6.0060000000000002</v>
      </c>
      <c r="P32">
        <f>O32*2/N32</f>
        <v>0.14442707707105928</v>
      </c>
    </row>
    <row r="33" spans="8:16" x14ac:dyDescent="0.25">
      <c r="H33" t="s">
        <v>30</v>
      </c>
    </row>
    <row r="34" spans="8:16" x14ac:dyDescent="0.25">
      <c r="H34" t="s">
        <v>31</v>
      </c>
      <c r="I34" t="s">
        <v>37</v>
      </c>
    </row>
    <row r="48" spans="8:16" x14ac:dyDescent="0.25">
      <c r="H48" t="s">
        <v>38</v>
      </c>
      <c r="J48">
        <v>1500</v>
      </c>
      <c r="L48">
        <v>33</v>
      </c>
      <c r="N48">
        <v>72.03</v>
      </c>
      <c r="O48">
        <f>0.165*L48</f>
        <v>5.4450000000000003</v>
      </c>
      <c r="P48">
        <f>O48*2/N48</f>
        <v>0.15118700541441066</v>
      </c>
    </row>
    <row r="49" spans="8:16" x14ac:dyDescent="0.25">
      <c r="H49" t="s">
        <v>39</v>
      </c>
    </row>
    <row r="50" spans="8:16" x14ac:dyDescent="0.25">
      <c r="H50" t="s">
        <v>40</v>
      </c>
      <c r="I50" t="s">
        <v>41</v>
      </c>
    </row>
    <row r="63" spans="8:16" x14ac:dyDescent="0.25">
      <c r="H63" t="s">
        <v>42</v>
      </c>
      <c r="J63">
        <v>1000</v>
      </c>
      <c r="L63">
        <v>33</v>
      </c>
      <c r="N63">
        <v>58.81</v>
      </c>
      <c r="O63">
        <f>0.163*L63</f>
        <v>5.3790000000000004</v>
      </c>
      <c r="P63">
        <f>O63*2/N63</f>
        <v>0.1829280734568951</v>
      </c>
    </row>
    <row r="64" spans="8:16" x14ac:dyDescent="0.25">
      <c r="H64" t="s">
        <v>30</v>
      </c>
    </row>
    <row r="65" spans="8:16" x14ac:dyDescent="0.25">
      <c r="H65" t="s">
        <v>43</v>
      </c>
      <c r="I65" t="s">
        <v>44</v>
      </c>
    </row>
    <row r="80" spans="8:16" x14ac:dyDescent="0.25">
      <c r="H80" t="s">
        <v>45</v>
      </c>
      <c r="J80">
        <v>700</v>
      </c>
      <c r="L80">
        <v>33</v>
      </c>
      <c r="N80">
        <v>49.2</v>
      </c>
      <c r="O80">
        <f>0.157*L80</f>
        <v>5.181</v>
      </c>
      <c r="P80">
        <f>O80*2/N80</f>
        <v>0.21060975609756097</v>
      </c>
    </row>
    <row r="81" spans="8:9" x14ac:dyDescent="0.25">
      <c r="H81" t="s">
        <v>33</v>
      </c>
    </row>
    <row r="82" spans="8:9" x14ac:dyDescent="0.25">
      <c r="H82" t="s">
        <v>46</v>
      </c>
      <c r="I82" t="s">
        <v>47</v>
      </c>
    </row>
    <row r="98" spans="8:16" x14ac:dyDescent="0.25">
      <c r="H98" t="s">
        <v>48</v>
      </c>
      <c r="J98">
        <v>400</v>
      </c>
      <c r="L98">
        <v>33</v>
      </c>
      <c r="N98">
        <v>37.19</v>
      </c>
      <c r="O98">
        <f>0.12*L98</f>
        <v>3.96</v>
      </c>
      <c r="P98">
        <f>O98*2/N98</f>
        <v>0.21296047324549611</v>
      </c>
    </row>
    <row r="99" spans="8:16" x14ac:dyDescent="0.25">
      <c r="H99" t="s">
        <v>27</v>
      </c>
    </row>
    <row r="100" spans="8:16" x14ac:dyDescent="0.25">
      <c r="H100" t="s">
        <v>49</v>
      </c>
      <c r="I100" t="s">
        <v>50</v>
      </c>
    </row>
    <row r="114" spans="8:16" x14ac:dyDescent="0.25">
      <c r="H114" t="s">
        <v>51</v>
      </c>
      <c r="J114">
        <v>200</v>
      </c>
      <c r="L114">
        <v>33</v>
      </c>
      <c r="N114">
        <v>26.3</v>
      </c>
      <c r="O114">
        <f>0.1*L114</f>
        <v>3.3000000000000003</v>
      </c>
      <c r="P114">
        <f>O114*2/N114</f>
        <v>0.25095057034220536</v>
      </c>
    </row>
    <row r="115" spans="8:16" x14ac:dyDescent="0.25">
      <c r="H115" t="s">
        <v>33</v>
      </c>
    </row>
    <row r="116" spans="8:16" x14ac:dyDescent="0.25">
      <c r="H116" t="s">
        <v>52</v>
      </c>
      <c r="I116" t="s">
        <v>50</v>
      </c>
    </row>
    <row r="131" spans="8:16" x14ac:dyDescent="0.25">
      <c r="H131" t="s">
        <v>53</v>
      </c>
      <c r="J131">
        <v>100</v>
      </c>
      <c r="L131">
        <v>33</v>
      </c>
      <c r="N131">
        <v>18.59</v>
      </c>
      <c r="O131">
        <f>0.08*L131</f>
        <v>2.64</v>
      </c>
      <c r="P131">
        <f>O131*2/N131</f>
        <v>0.28402366863905326</v>
      </c>
    </row>
    <row r="132" spans="8:16" x14ac:dyDescent="0.25">
      <c r="H132" t="s">
        <v>33</v>
      </c>
    </row>
    <row r="133" spans="8:16" x14ac:dyDescent="0.25">
      <c r="H133" t="s">
        <v>54</v>
      </c>
      <c r="I133" t="s">
        <v>50</v>
      </c>
    </row>
    <row r="150" spans="8:16" x14ac:dyDescent="0.25">
      <c r="H150" t="s">
        <v>55</v>
      </c>
      <c r="J150">
        <v>50</v>
      </c>
      <c r="L150">
        <v>33</v>
      </c>
      <c r="N150">
        <v>13.15</v>
      </c>
      <c r="O150">
        <f>0.06*L150</f>
        <v>1.98</v>
      </c>
      <c r="P150">
        <f>O150*2/N150</f>
        <v>0.3011406844106464</v>
      </c>
    </row>
    <row r="151" spans="8:16" x14ac:dyDescent="0.25">
      <c r="H151" t="s">
        <v>33</v>
      </c>
    </row>
    <row r="152" spans="8:16" x14ac:dyDescent="0.25">
      <c r="H152" t="s">
        <v>56</v>
      </c>
      <c r="I152" t="s">
        <v>50</v>
      </c>
    </row>
  </sheetData>
  <pageMargins left="0.7" right="0.7" top="0.78740157499999996" bottom="0.78740157499999996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46EC1E-2CDB-407B-8F99-99487CC76C3C}">
  <dimension ref="A3:AJ409"/>
  <sheetViews>
    <sheetView topLeftCell="A2" workbookViewId="0">
      <selection activeCell="K36" sqref="K36"/>
    </sheetView>
  </sheetViews>
  <sheetFormatPr baseColWidth="10" defaultRowHeight="15" x14ac:dyDescent="0.25"/>
  <sheetData>
    <row r="3" spans="1:36" x14ac:dyDescent="0.25">
      <c r="A3">
        <v>50</v>
      </c>
      <c r="B3">
        <v>0.65699099486501467</v>
      </c>
      <c r="D3">
        <v>100</v>
      </c>
      <c r="E3">
        <v>0.55409432959575688</v>
      </c>
      <c r="G3">
        <v>200</v>
      </c>
      <c r="H3">
        <v>0.48182655232514066</v>
      </c>
      <c r="J3">
        <v>400</v>
      </c>
      <c r="K3">
        <v>0.58771204997213555</v>
      </c>
      <c r="M3">
        <v>700</v>
      </c>
      <c r="N3">
        <v>0.51791276866270541</v>
      </c>
      <c r="P3">
        <v>1000</v>
      </c>
      <c r="Q3">
        <v>0.50266405348050647</v>
      </c>
      <c r="S3">
        <v>1500</v>
      </c>
      <c r="T3">
        <v>0.52571361715603759</v>
      </c>
      <c r="W3">
        <v>2000</v>
      </c>
      <c r="X3">
        <v>0.47507585247935413</v>
      </c>
      <c r="AA3">
        <v>3000</v>
      </c>
      <c r="AB3">
        <v>0.46498383230488666</v>
      </c>
      <c r="AE3">
        <v>5000</v>
      </c>
      <c r="AF3">
        <v>0.5417327438317181</v>
      </c>
      <c r="AI3">
        <v>10000</v>
      </c>
      <c r="AJ3">
        <v>0.49515741822258558</v>
      </c>
    </row>
    <row r="4" spans="1:36" x14ac:dyDescent="0.25">
      <c r="A4">
        <v>50</v>
      </c>
      <c r="B4">
        <v>0.65941661816736818</v>
      </c>
      <c r="D4">
        <v>100</v>
      </c>
      <c r="E4">
        <v>0.51182747470539824</v>
      </c>
      <c r="G4">
        <v>200</v>
      </c>
      <c r="H4">
        <v>0.46214148922795345</v>
      </c>
      <c r="J4">
        <v>400</v>
      </c>
      <c r="K4">
        <v>0.5348099051678562</v>
      </c>
      <c r="M4">
        <v>700</v>
      </c>
      <c r="N4">
        <v>0.49385512648648883</v>
      </c>
      <c r="P4">
        <v>1000</v>
      </c>
      <c r="Q4">
        <v>0.51269147144119698</v>
      </c>
      <c r="S4">
        <v>1500</v>
      </c>
      <c r="T4">
        <v>0.49980819116342318</v>
      </c>
      <c r="W4">
        <v>2000</v>
      </c>
      <c r="X4">
        <v>0.48322165765742786</v>
      </c>
      <c r="AA4">
        <v>3000</v>
      </c>
      <c r="AB4">
        <v>0.47578795839145738</v>
      </c>
      <c r="AE4">
        <v>5000</v>
      </c>
      <c r="AF4">
        <v>0.51021880859092417</v>
      </c>
      <c r="AI4">
        <v>10000</v>
      </c>
      <c r="AJ4">
        <v>0.49278929798963678</v>
      </c>
    </row>
    <row r="5" spans="1:36" x14ac:dyDescent="0.25">
      <c r="A5">
        <v>50</v>
      </c>
      <c r="B5">
        <v>0.67559427182343812</v>
      </c>
      <c r="D5">
        <v>100</v>
      </c>
      <c r="E5">
        <v>0.53232273537039043</v>
      </c>
      <c r="G5">
        <v>200</v>
      </c>
      <c r="H5">
        <v>0.51434155951978366</v>
      </c>
      <c r="J5">
        <v>400</v>
      </c>
      <c r="K5">
        <v>0.54562097606957305</v>
      </c>
      <c r="M5">
        <v>700</v>
      </c>
      <c r="N5">
        <v>0.56593582587000535</v>
      </c>
      <c r="P5">
        <v>1000</v>
      </c>
      <c r="Q5">
        <v>0.60479740640065371</v>
      </c>
      <c r="S5">
        <v>1500</v>
      </c>
      <c r="T5">
        <v>0.56795685967490062</v>
      </c>
      <c r="W5">
        <v>2000</v>
      </c>
      <c r="X5">
        <v>0.59123976913932286</v>
      </c>
      <c r="AA5">
        <v>3000</v>
      </c>
      <c r="AB5">
        <v>0.62239334563867399</v>
      </c>
      <c r="AE5">
        <v>5000</v>
      </c>
      <c r="AF5">
        <v>0.6440567242111499</v>
      </c>
      <c r="AI5">
        <v>10000</v>
      </c>
      <c r="AJ5">
        <v>0.7612214350323625</v>
      </c>
    </row>
    <row r="6" spans="1:36" x14ac:dyDescent="0.25">
      <c r="A6">
        <v>50</v>
      </c>
      <c r="B6">
        <v>0.72283531197950224</v>
      </c>
      <c r="D6">
        <v>100</v>
      </c>
      <c r="E6">
        <v>0.53878882125858973</v>
      </c>
      <c r="G6">
        <v>200</v>
      </c>
      <c r="H6">
        <v>0.47705953861168882</v>
      </c>
      <c r="J6">
        <v>400</v>
      </c>
      <c r="K6">
        <v>0.50906859287359341</v>
      </c>
      <c r="M6">
        <v>700</v>
      </c>
      <c r="N6">
        <v>0.53994604352275677</v>
      </c>
      <c r="P6">
        <v>1000</v>
      </c>
      <c r="Q6">
        <v>0.4870294843688191</v>
      </c>
      <c r="S6">
        <v>1500</v>
      </c>
      <c r="T6">
        <v>0.51612242618402326</v>
      </c>
      <c r="W6">
        <v>2000</v>
      </c>
      <c r="X6">
        <v>0.49283985624389648</v>
      </c>
      <c r="AA6">
        <v>3000</v>
      </c>
      <c r="AB6">
        <v>0.55928528569153979</v>
      </c>
      <c r="AE6">
        <v>5000</v>
      </c>
      <c r="AF6">
        <v>0.51710133646109668</v>
      </c>
      <c r="AI6">
        <v>10000</v>
      </c>
      <c r="AJ6">
        <v>0.5473739708756945</v>
      </c>
    </row>
    <row r="7" spans="1:36" x14ac:dyDescent="0.25">
      <c r="A7">
        <v>50</v>
      </c>
      <c r="B7">
        <v>0.71837328368139797</v>
      </c>
      <c r="D7">
        <v>100</v>
      </c>
      <c r="E7">
        <v>0.56404053951801247</v>
      </c>
      <c r="G7">
        <v>200</v>
      </c>
      <c r="H7">
        <v>0.50027408022923292</v>
      </c>
      <c r="J7">
        <v>400</v>
      </c>
      <c r="K7">
        <v>0.57667985615618378</v>
      </c>
      <c r="M7">
        <v>700</v>
      </c>
      <c r="N7">
        <v>0.50384491898201356</v>
      </c>
      <c r="P7">
        <v>1000</v>
      </c>
      <c r="Q7">
        <v>0.48735357574227889</v>
      </c>
      <c r="S7">
        <v>1500</v>
      </c>
      <c r="T7">
        <v>0.45609011683440237</v>
      </c>
      <c r="W7">
        <v>2000</v>
      </c>
      <c r="X7">
        <v>0.45925784765028921</v>
      </c>
      <c r="AA7">
        <v>3000</v>
      </c>
      <c r="AB7">
        <v>0.46751785645520116</v>
      </c>
      <c r="AE7">
        <v>5000</v>
      </c>
      <c r="AF7">
        <v>0.45832363111690688</v>
      </c>
      <c r="AI7">
        <v>10000</v>
      </c>
      <c r="AJ7">
        <v>0.45857910771672911</v>
      </c>
    </row>
    <row r="8" spans="1:36" x14ac:dyDescent="0.25">
      <c r="A8">
        <v>50</v>
      </c>
      <c r="B8">
        <v>0.65897042151072671</v>
      </c>
      <c r="D8">
        <v>100</v>
      </c>
      <c r="E8">
        <v>0.52024449806429085</v>
      </c>
      <c r="G8">
        <v>200</v>
      </c>
      <c r="H8">
        <v>0.47358626679524274</v>
      </c>
      <c r="J8">
        <v>400</v>
      </c>
      <c r="K8">
        <v>0.57654312046242884</v>
      </c>
      <c r="M8">
        <v>700</v>
      </c>
      <c r="N8">
        <v>0.5599847674730013</v>
      </c>
      <c r="P8">
        <v>1000</v>
      </c>
      <c r="Q8">
        <v>0.6002333973503674</v>
      </c>
      <c r="S8">
        <v>1500</v>
      </c>
      <c r="T8">
        <v>0.57607618195788601</v>
      </c>
      <c r="W8">
        <v>2000</v>
      </c>
      <c r="X8">
        <v>0.55256468004471682</v>
      </c>
      <c r="AA8">
        <v>3000</v>
      </c>
      <c r="AB8">
        <v>0.56426623057732084</v>
      </c>
      <c r="AE8">
        <v>5000</v>
      </c>
      <c r="AF8">
        <v>0.56672444821209089</v>
      </c>
      <c r="AI8">
        <v>10000</v>
      </c>
      <c r="AJ8">
        <v>0.68356253666054612</v>
      </c>
    </row>
    <row r="9" spans="1:36" x14ac:dyDescent="0.25">
      <c r="A9">
        <v>50</v>
      </c>
      <c r="B9">
        <v>0.7145695621274033</v>
      </c>
      <c r="D9">
        <v>100</v>
      </c>
      <c r="E9">
        <v>0.53678927008187804</v>
      </c>
      <c r="G9">
        <v>200</v>
      </c>
      <c r="H9">
        <v>0.4830291165157477</v>
      </c>
      <c r="J9">
        <v>400</v>
      </c>
      <c r="K9">
        <v>0.4888716506014103</v>
      </c>
      <c r="M9">
        <v>700</v>
      </c>
      <c r="N9">
        <v>0.4686091184084073</v>
      </c>
      <c r="P9">
        <v>1000</v>
      </c>
      <c r="Q9">
        <v>0.49212046599235165</v>
      </c>
      <c r="S9">
        <v>1500</v>
      </c>
      <c r="T9">
        <v>0.4654781179481805</v>
      </c>
      <c r="W9">
        <v>2000</v>
      </c>
      <c r="X9">
        <v>0.52650088140093909</v>
      </c>
      <c r="AA9">
        <v>3000</v>
      </c>
      <c r="AB9">
        <v>0.48185735643854188</v>
      </c>
      <c r="AE9">
        <v>5000</v>
      </c>
      <c r="AF9">
        <v>0.45694932936421256</v>
      </c>
      <c r="AI9">
        <v>10000</v>
      </c>
      <c r="AJ9">
        <v>0.49587989505863955</v>
      </c>
    </row>
    <row r="10" spans="1:36" x14ac:dyDescent="0.25">
      <c r="A10">
        <v>50</v>
      </c>
      <c r="B10">
        <v>0.68210177967575014</v>
      </c>
      <c r="D10">
        <v>100</v>
      </c>
      <c r="E10">
        <v>0.567332628823772</v>
      </c>
      <c r="G10">
        <v>200</v>
      </c>
      <c r="H10">
        <v>0.47171551879009688</v>
      </c>
      <c r="J10">
        <v>400</v>
      </c>
      <c r="K10">
        <v>0.51054496797600568</v>
      </c>
      <c r="M10">
        <v>700</v>
      </c>
      <c r="N10">
        <v>0.47928262023855245</v>
      </c>
      <c r="P10">
        <v>1000</v>
      </c>
      <c r="Q10">
        <v>0.51288654358217467</v>
      </c>
      <c r="S10">
        <v>1500</v>
      </c>
      <c r="T10">
        <v>0.54158403219006768</v>
      </c>
      <c r="W10">
        <v>2000</v>
      </c>
      <c r="X10">
        <v>0.50214183424740422</v>
      </c>
      <c r="AA10">
        <v>3000</v>
      </c>
      <c r="AB10">
        <v>0.47770935724839764</v>
      </c>
      <c r="AE10">
        <v>5000</v>
      </c>
      <c r="AF10">
        <v>0.5216162996835334</v>
      </c>
      <c r="AI10">
        <v>10000</v>
      </c>
      <c r="AJ10">
        <v>0.49388651705094616</v>
      </c>
    </row>
    <row r="11" spans="1:36" x14ac:dyDescent="0.25">
      <c r="A11">
        <v>50</v>
      </c>
      <c r="B11">
        <v>0.66867334684197188</v>
      </c>
      <c r="D11">
        <v>100</v>
      </c>
      <c r="E11">
        <v>0.58423680274160361</v>
      </c>
      <c r="G11">
        <v>200</v>
      </c>
      <c r="H11">
        <v>0.49712283177462613</v>
      </c>
      <c r="J11">
        <v>400</v>
      </c>
      <c r="K11">
        <v>0.50598830499685121</v>
      </c>
      <c r="M11">
        <v>700</v>
      </c>
      <c r="N11">
        <v>0.48590161552333455</v>
      </c>
      <c r="P11">
        <v>1000</v>
      </c>
      <c r="Q11">
        <v>0.46106785167229392</v>
      </c>
      <c r="S11">
        <v>1500</v>
      </c>
      <c r="T11">
        <v>0.47819404361386864</v>
      </c>
      <c r="W11">
        <v>2000</v>
      </c>
      <c r="X11">
        <v>0.46030707032248086</v>
      </c>
      <c r="AA11">
        <v>3000</v>
      </c>
      <c r="AB11">
        <v>0.48748074302405553</v>
      </c>
      <c r="AE11">
        <v>5000</v>
      </c>
      <c r="AF11">
        <v>0.44246886506633876</v>
      </c>
      <c r="AI11">
        <v>10000</v>
      </c>
      <c r="AJ11">
        <v>0.4593980094528487</v>
      </c>
    </row>
    <row r="12" spans="1:36" x14ac:dyDescent="0.25">
      <c r="A12">
        <v>50</v>
      </c>
      <c r="B12">
        <v>0.71400508755237158</v>
      </c>
      <c r="D12">
        <v>100</v>
      </c>
      <c r="E12">
        <v>0.51166620066479618</v>
      </c>
      <c r="G12">
        <v>200</v>
      </c>
      <c r="H12">
        <v>0.57334066557081476</v>
      </c>
      <c r="J12">
        <v>400</v>
      </c>
      <c r="K12">
        <v>0.56556957175215072</v>
      </c>
      <c r="M12">
        <v>700</v>
      </c>
      <c r="N12">
        <v>0.50911482990954038</v>
      </c>
      <c r="P12">
        <v>1000</v>
      </c>
      <c r="Q12">
        <v>0.52865494699817828</v>
      </c>
      <c r="S12">
        <v>1500</v>
      </c>
      <c r="T12">
        <v>0.46252391704863605</v>
      </c>
      <c r="W12">
        <v>2000</v>
      </c>
      <c r="X12">
        <v>0.49032629614887824</v>
      </c>
      <c r="AA12">
        <v>3000</v>
      </c>
      <c r="AB12">
        <v>0.51972274181886557</v>
      </c>
      <c r="AE12">
        <v>5000</v>
      </c>
      <c r="AF12">
        <v>0.48460481790766413</v>
      </c>
      <c r="AI12">
        <v>10000</v>
      </c>
      <c r="AJ12">
        <v>0.5291784317309286</v>
      </c>
    </row>
    <row r="13" spans="1:36" x14ac:dyDescent="0.25">
      <c r="A13">
        <v>50</v>
      </c>
      <c r="B13">
        <v>0.65968953396966634</v>
      </c>
      <c r="D13">
        <v>100</v>
      </c>
      <c r="E13">
        <v>0.50997194356188302</v>
      </c>
      <c r="G13">
        <v>200</v>
      </c>
      <c r="H13">
        <v>0.52686213525188885</v>
      </c>
      <c r="J13">
        <v>400</v>
      </c>
      <c r="K13">
        <v>0.54096319658189906</v>
      </c>
      <c r="M13">
        <v>700</v>
      </c>
      <c r="N13">
        <v>0.55590775972656736</v>
      </c>
      <c r="P13">
        <v>1000</v>
      </c>
      <c r="Q13">
        <v>0.54266260828094193</v>
      </c>
      <c r="S13">
        <v>1500</v>
      </c>
      <c r="T13">
        <v>0.53122131855414856</v>
      </c>
      <c r="W13">
        <v>2000</v>
      </c>
      <c r="X13">
        <v>0.55735240474022563</v>
      </c>
      <c r="AA13">
        <v>3000</v>
      </c>
      <c r="AB13">
        <v>0.56782092649311811</v>
      </c>
      <c r="AE13">
        <v>5000</v>
      </c>
      <c r="AF13">
        <v>0.55697880455123916</v>
      </c>
      <c r="AI13">
        <v>10000</v>
      </c>
      <c r="AJ13">
        <v>0.68157508489511032</v>
      </c>
    </row>
    <row r="14" spans="1:36" x14ac:dyDescent="0.25">
      <c r="A14">
        <v>50</v>
      </c>
      <c r="B14">
        <v>0.71902714574381432</v>
      </c>
      <c r="D14">
        <v>100</v>
      </c>
      <c r="E14">
        <v>0.53242928426764602</v>
      </c>
      <c r="G14">
        <v>200</v>
      </c>
      <c r="H14">
        <v>0.50538929154116152</v>
      </c>
      <c r="J14">
        <v>400</v>
      </c>
      <c r="K14">
        <v>0.48749775010470153</v>
      </c>
      <c r="M14">
        <v>700</v>
      </c>
      <c r="N14">
        <v>0.5017581409270736</v>
      </c>
      <c r="P14">
        <v>1000</v>
      </c>
      <c r="Q14">
        <v>0.53846497681189065</v>
      </c>
      <c r="S14">
        <v>1500</v>
      </c>
      <c r="T14">
        <v>0.51423186230632878</v>
      </c>
      <c r="W14">
        <v>2000</v>
      </c>
      <c r="X14">
        <v>0.55575867769477583</v>
      </c>
      <c r="AA14">
        <v>3000</v>
      </c>
      <c r="AB14">
        <v>0.51597013410434234</v>
      </c>
      <c r="AE14">
        <v>5000</v>
      </c>
      <c r="AF14">
        <v>0.58447187701781977</v>
      </c>
      <c r="AI14">
        <v>10000</v>
      </c>
      <c r="AJ14">
        <v>0.57920813925931125</v>
      </c>
    </row>
    <row r="15" spans="1:36" x14ac:dyDescent="0.25">
      <c r="A15">
        <v>50</v>
      </c>
      <c r="B15">
        <v>0.71941506768492314</v>
      </c>
      <c r="D15">
        <v>100</v>
      </c>
      <c r="E15">
        <v>0.50161689881993532</v>
      </c>
      <c r="G15">
        <v>200</v>
      </c>
      <c r="H15">
        <v>0.49137169145627851</v>
      </c>
      <c r="J15">
        <v>400</v>
      </c>
      <c r="K15">
        <v>0.54337789337509024</v>
      </c>
      <c r="M15">
        <v>700</v>
      </c>
      <c r="N15">
        <v>0.51829859172634796</v>
      </c>
      <c r="P15">
        <v>1000</v>
      </c>
      <c r="Q15">
        <v>0.49515781947857113</v>
      </c>
      <c r="S15">
        <v>1500</v>
      </c>
      <c r="T15">
        <v>0.51584031235988781</v>
      </c>
      <c r="W15">
        <v>2000</v>
      </c>
      <c r="X15">
        <v>0.4727397709936102</v>
      </c>
      <c r="AA15">
        <v>3000</v>
      </c>
      <c r="AB15">
        <v>0.52311181160990228</v>
      </c>
      <c r="AE15">
        <v>5000</v>
      </c>
      <c r="AF15">
        <v>0.56220994797733126</v>
      </c>
      <c r="AI15">
        <v>10000</v>
      </c>
      <c r="AJ15">
        <v>0.5078053772973824</v>
      </c>
    </row>
    <row r="16" spans="1:36" x14ac:dyDescent="0.25">
      <c r="A16">
        <v>50</v>
      </c>
      <c r="B16">
        <v>0.71856903487096768</v>
      </c>
      <c r="D16">
        <v>100</v>
      </c>
      <c r="E16">
        <v>0.47659843375186761</v>
      </c>
      <c r="G16">
        <v>200</v>
      </c>
      <c r="H16">
        <v>0.49066671555439073</v>
      </c>
      <c r="J16">
        <v>400</v>
      </c>
      <c r="K16">
        <v>0.4937444724318355</v>
      </c>
      <c r="M16">
        <v>700</v>
      </c>
      <c r="N16">
        <v>0.53205957317514108</v>
      </c>
      <c r="P16">
        <v>1000</v>
      </c>
      <c r="Q16">
        <v>0.53003255139629801</v>
      </c>
      <c r="S16">
        <v>1500</v>
      </c>
      <c r="T16">
        <v>0.52372530114693916</v>
      </c>
      <c r="W16">
        <v>2000</v>
      </c>
      <c r="X16">
        <v>0.58567848463413319</v>
      </c>
      <c r="AA16">
        <v>3000</v>
      </c>
      <c r="AB16">
        <v>0.52641143218186415</v>
      </c>
      <c r="AE16">
        <v>5000</v>
      </c>
      <c r="AF16">
        <v>0.60155852981183178</v>
      </c>
      <c r="AI16">
        <v>10000</v>
      </c>
      <c r="AJ16">
        <v>0.63396890179161491</v>
      </c>
    </row>
    <row r="17" spans="1:36" x14ac:dyDescent="0.25">
      <c r="A17">
        <v>50</v>
      </c>
      <c r="B17">
        <v>0.71808265088401724</v>
      </c>
      <c r="D17">
        <v>100</v>
      </c>
      <c r="E17">
        <v>0.54090066237974388</v>
      </c>
      <c r="G17">
        <v>200</v>
      </c>
      <c r="H17">
        <v>0.51123596165006646</v>
      </c>
      <c r="J17">
        <v>400</v>
      </c>
      <c r="K17">
        <v>0.50408147481879406</v>
      </c>
      <c r="M17">
        <v>700</v>
      </c>
      <c r="N17">
        <v>0.45834341612361112</v>
      </c>
      <c r="P17">
        <v>1000</v>
      </c>
      <c r="Q17">
        <v>0.51862058422234159</v>
      </c>
      <c r="S17">
        <v>1500</v>
      </c>
      <c r="T17">
        <v>0.51540359151768889</v>
      </c>
      <c r="W17">
        <v>2000</v>
      </c>
      <c r="X17">
        <v>0.53433531193373063</v>
      </c>
      <c r="AA17">
        <v>3000</v>
      </c>
      <c r="AB17">
        <v>0.50933030437412286</v>
      </c>
      <c r="AE17">
        <v>5000</v>
      </c>
      <c r="AF17">
        <v>0.52602351024075533</v>
      </c>
      <c r="AI17">
        <v>10000</v>
      </c>
      <c r="AJ17">
        <v>0.62785869909731962</v>
      </c>
    </row>
    <row r="18" spans="1:36" x14ac:dyDescent="0.25">
      <c r="A18">
        <v>50</v>
      </c>
      <c r="D18">
        <v>100</v>
      </c>
      <c r="E18">
        <v>0.57095387150158627</v>
      </c>
      <c r="G18">
        <v>200</v>
      </c>
      <c r="H18">
        <v>0.46040284703980011</v>
      </c>
      <c r="J18">
        <v>400</v>
      </c>
      <c r="K18">
        <v>0.50687319790977614</v>
      </c>
      <c r="M18">
        <v>700</v>
      </c>
      <c r="N18">
        <v>0.48192467484668688</v>
      </c>
      <c r="P18">
        <v>1000</v>
      </c>
      <c r="Q18">
        <v>0.46495450975204983</v>
      </c>
      <c r="S18">
        <v>1500</v>
      </c>
      <c r="T18">
        <v>0.45353612248231434</v>
      </c>
      <c r="W18">
        <v>2000</v>
      </c>
      <c r="X18">
        <v>0.44164950034254219</v>
      </c>
      <c r="AA18">
        <v>3000</v>
      </c>
      <c r="AB18">
        <v>0.45945075918211054</v>
      </c>
      <c r="AE18">
        <v>5000</v>
      </c>
      <c r="AF18">
        <v>0.41651525748953733</v>
      </c>
      <c r="AI18">
        <v>10000</v>
      </c>
      <c r="AJ18">
        <v>0.45365097429189888</v>
      </c>
    </row>
    <row r="19" spans="1:36" x14ac:dyDescent="0.25">
      <c r="A19">
        <v>50</v>
      </c>
      <c r="B19">
        <v>0.68428387146033232</v>
      </c>
      <c r="D19">
        <v>100</v>
      </c>
      <c r="E19">
        <v>0.56165825186216733</v>
      </c>
      <c r="G19">
        <v>200</v>
      </c>
      <c r="H19">
        <v>0.48326530196238715</v>
      </c>
      <c r="J19">
        <v>400</v>
      </c>
      <c r="K19">
        <v>0.52552527376928981</v>
      </c>
      <c r="M19">
        <v>700</v>
      </c>
      <c r="N19">
        <v>0.61765704344108741</v>
      </c>
      <c r="P19">
        <v>1000</v>
      </c>
      <c r="Q19">
        <v>0.57286304748387029</v>
      </c>
      <c r="S19">
        <v>1500</v>
      </c>
      <c r="T19">
        <v>0.53390319010245091</v>
      </c>
      <c r="W19">
        <v>2000</v>
      </c>
      <c r="X19">
        <v>0.55244695771153818</v>
      </c>
      <c r="AA19">
        <v>3000</v>
      </c>
      <c r="AB19">
        <v>0.55904372958785442</v>
      </c>
      <c r="AE19">
        <v>5000</v>
      </c>
      <c r="AF19">
        <v>0.56012391070267342</v>
      </c>
      <c r="AI19">
        <v>10000</v>
      </c>
      <c r="AJ19">
        <v>0.75301624396833289</v>
      </c>
    </row>
    <row r="20" spans="1:36" x14ac:dyDescent="0.25">
      <c r="A20">
        <v>50</v>
      </c>
      <c r="B20">
        <v>0.69423193333329347</v>
      </c>
      <c r="D20">
        <v>100</v>
      </c>
      <c r="E20">
        <v>0.53146454141346888</v>
      </c>
      <c r="G20">
        <v>200</v>
      </c>
      <c r="H20">
        <v>0.48975108025975472</v>
      </c>
      <c r="J20">
        <v>400</v>
      </c>
      <c r="K20">
        <v>0.55061210668423433</v>
      </c>
      <c r="M20">
        <v>700</v>
      </c>
      <c r="N20">
        <v>0.51895029317960806</v>
      </c>
      <c r="P20">
        <v>1000</v>
      </c>
      <c r="Q20">
        <v>0.56907475885242131</v>
      </c>
      <c r="S20">
        <v>1500</v>
      </c>
      <c r="T20">
        <v>0.5342211083068924</v>
      </c>
      <c r="W20">
        <v>2000</v>
      </c>
      <c r="X20">
        <v>0.60630088171505625</v>
      </c>
      <c r="AA20">
        <v>3000</v>
      </c>
      <c r="AB20">
        <v>0.55427359842404778</v>
      </c>
      <c r="AE20">
        <v>5000</v>
      </c>
      <c r="AF20">
        <v>0.60404137839098471</v>
      </c>
      <c r="AI20">
        <v>10000</v>
      </c>
      <c r="AJ20">
        <v>0.61659550529670371</v>
      </c>
    </row>
    <row r="21" spans="1:36" x14ac:dyDescent="0.25">
      <c r="A21">
        <v>50</v>
      </c>
      <c r="B21">
        <v>0.68162039595570445</v>
      </c>
      <c r="D21">
        <v>100</v>
      </c>
      <c r="E21">
        <v>0.58330082685505169</v>
      </c>
      <c r="G21">
        <v>200</v>
      </c>
      <c r="H21">
        <v>0.49794253602271804</v>
      </c>
      <c r="J21">
        <v>400</v>
      </c>
      <c r="K21">
        <v>0.45754408333327828</v>
      </c>
      <c r="M21">
        <v>700</v>
      </c>
      <c r="N21">
        <v>0.51175747096873092</v>
      </c>
      <c r="P21">
        <v>1000</v>
      </c>
      <c r="Q21">
        <v>0.58360775681864063</v>
      </c>
      <c r="S21">
        <v>1500</v>
      </c>
      <c r="T21">
        <v>0.50867943629868095</v>
      </c>
      <c r="W21">
        <v>2000</v>
      </c>
      <c r="X21">
        <v>0.49987433666945469</v>
      </c>
      <c r="AA21">
        <v>3000</v>
      </c>
      <c r="AB21">
        <v>0.51730650173341997</v>
      </c>
      <c r="AE21">
        <v>5000</v>
      </c>
      <c r="AF21">
        <v>0.56358804622897241</v>
      </c>
      <c r="AI21">
        <v>10000</v>
      </c>
      <c r="AJ21">
        <v>0.55336515487131743</v>
      </c>
    </row>
    <row r="22" spans="1:36" x14ac:dyDescent="0.25">
      <c r="A22">
        <v>50</v>
      </c>
      <c r="B22">
        <v>0.66356974108779765</v>
      </c>
      <c r="D22">
        <v>100</v>
      </c>
      <c r="E22">
        <v>0.59275596118190299</v>
      </c>
      <c r="G22">
        <v>200</v>
      </c>
      <c r="H22">
        <v>0.4900606029543314</v>
      </c>
      <c r="J22">
        <v>400</v>
      </c>
      <c r="K22">
        <v>0.50648678839507744</v>
      </c>
      <c r="M22">
        <v>700</v>
      </c>
      <c r="N22">
        <v>0.52871637002991023</v>
      </c>
      <c r="P22">
        <v>1000</v>
      </c>
      <c r="Q22">
        <v>0.57364562012031783</v>
      </c>
      <c r="S22">
        <v>1500</v>
      </c>
      <c r="T22">
        <v>0.57178348368595322</v>
      </c>
      <c r="W22">
        <v>2000</v>
      </c>
      <c r="X22">
        <v>0.49265290182017846</v>
      </c>
      <c r="AA22">
        <v>3000</v>
      </c>
      <c r="AB22">
        <v>0.48425658944334282</v>
      </c>
      <c r="AE22">
        <v>5000</v>
      </c>
      <c r="AF22">
        <v>0.5524097952340481</v>
      </c>
      <c r="AI22">
        <v>10000</v>
      </c>
      <c r="AJ22">
        <v>0.52358337999120885</v>
      </c>
    </row>
    <row r="23" spans="1:36" x14ac:dyDescent="0.25">
      <c r="A23">
        <v>50</v>
      </c>
      <c r="B23">
        <v>0.64749968576771622</v>
      </c>
      <c r="D23">
        <v>100</v>
      </c>
      <c r="E23">
        <v>0.58973450360590496</v>
      </c>
      <c r="G23">
        <v>200</v>
      </c>
      <c r="H23">
        <v>0.49589146975054943</v>
      </c>
      <c r="J23">
        <v>400</v>
      </c>
      <c r="K23">
        <v>0.49724089363210011</v>
      </c>
      <c r="M23">
        <v>700</v>
      </c>
      <c r="N23">
        <v>0.51348228525828454</v>
      </c>
      <c r="P23">
        <v>1000</v>
      </c>
      <c r="Q23">
        <v>0.4713081513665805</v>
      </c>
      <c r="S23">
        <v>1500</v>
      </c>
      <c r="T23">
        <v>0.47840951807845111</v>
      </c>
      <c r="W23">
        <v>2000</v>
      </c>
      <c r="X23">
        <v>0.52453954214045051</v>
      </c>
      <c r="AA23">
        <v>3000</v>
      </c>
      <c r="AB23">
        <v>0.46777796293178586</v>
      </c>
      <c r="AE23">
        <v>5000</v>
      </c>
      <c r="AF23">
        <v>0.48434301380959877</v>
      </c>
      <c r="AI23">
        <v>10000</v>
      </c>
      <c r="AJ23">
        <v>0.48163916577959137</v>
      </c>
    </row>
    <row r="24" spans="1:36" x14ac:dyDescent="0.25">
      <c r="A24">
        <v>50</v>
      </c>
      <c r="B24">
        <v>0.66042605476523764</v>
      </c>
      <c r="D24">
        <v>100</v>
      </c>
      <c r="E24">
        <v>0.51413593125978463</v>
      </c>
      <c r="G24">
        <v>200</v>
      </c>
      <c r="H24">
        <v>0.50689486573303033</v>
      </c>
      <c r="J24">
        <v>400</v>
      </c>
      <c r="K24">
        <v>0.48711328513824292</v>
      </c>
      <c r="M24">
        <v>700</v>
      </c>
      <c r="N24">
        <v>0.5762994654812772</v>
      </c>
      <c r="P24">
        <v>1000</v>
      </c>
      <c r="Q24">
        <v>0.59254656728880295</v>
      </c>
      <c r="S24">
        <v>1500</v>
      </c>
      <c r="T24">
        <v>0.56565963828812749</v>
      </c>
      <c r="W24">
        <v>2000</v>
      </c>
      <c r="X24">
        <v>0.57349752579556934</v>
      </c>
      <c r="AA24">
        <v>3000</v>
      </c>
      <c r="AB24">
        <v>0.56346908926199013</v>
      </c>
      <c r="AE24">
        <v>5000</v>
      </c>
      <c r="AF24">
        <v>0.55471979508068914</v>
      </c>
      <c r="AI24">
        <v>10000</v>
      </c>
      <c r="AJ24">
        <v>0.74599210360088086</v>
      </c>
    </row>
    <row r="25" spans="1:36" x14ac:dyDescent="0.25">
      <c r="A25">
        <v>50</v>
      </c>
      <c r="B25">
        <v>0.68072565683819475</v>
      </c>
      <c r="D25">
        <v>100</v>
      </c>
      <c r="E25">
        <v>0.54423991469680311</v>
      </c>
      <c r="G25">
        <v>200</v>
      </c>
      <c r="H25">
        <v>0.4858464891240013</v>
      </c>
      <c r="J25">
        <v>400</v>
      </c>
      <c r="K25">
        <v>0.49769579445705731</v>
      </c>
      <c r="M25">
        <v>700</v>
      </c>
      <c r="N25">
        <v>0.60655996961875347</v>
      </c>
      <c r="P25">
        <v>1000</v>
      </c>
      <c r="Q25">
        <v>0.51541303646628678</v>
      </c>
      <c r="S25">
        <v>1500</v>
      </c>
      <c r="T25">
        <v>0.55641760175578725</v>
      </c>
      <c r="W25">
        <v>2000</v>
      </c>
      <c r="X25">
        <v>0.59115396208996873</v>
      </c>
      <c r="AA25">
        <v>3000</v>
      </c>
      <c r="AB25">
        <v>0.55394191405269544</v>
      </c>
      <c r="AE25">
        <v>5000</v>
      </c>
      <c r="AF25">
        <v>0.54035137380049714</v>
      </c>
      <c r="AI25">
        <v>10000</v>
      </c>
      <c r="AJ25">
        <v>0.60860143661309929</v>
      </c>
    </row>
    <row r="26" spans="1:36" x14ac:dyDescent="0.25">
      <c r="A26">
        <v>50</v>
      </c>
      <c r="B26">
        <v>0.65668264507255147</v>
      </c>
      <c r="D26">
        <v>100</v>
      </c>
      <c r="E26">
        <v>0.50525786477276236</v>
      </c>
      <c r="G26">
        <v>200</v>
      </c>
      <c r="H26">
        <v>0.55144906493973289</v>
      </c>
      <c r="J26">
        <v>400</v>
      </c>
      <c r="K26">
        <v>0.58713751313160401</v>
      </c>
      <c r="M26">
        <v>700</v>
      </c>
      <c r="N26">
        <v>0.51295139272271228</v>
      </c>
      <c r="P26">
        <v>1000</v>
      </c>
      <c r="Q26">
        <v>0.44531651706862641</v>
      </c>
      <c r="S26">
        <v>1500</v>
      </c>
      <c r="T26">
        <v>0.43477820763998293</v>
      </c>
      <c r="W26">
        <v>2000</v>
      </c>
      <c r="X26">
        <v>0.47169594984430896</v>
      </c>
      <c r="AA26">
        <v>3000</v>
      </c>
      <c r="AB26">
        <v>0.43580974418293783</v>
      </c>
      <c r="AE26">
        <v>5000</v>
      </c>
      <c r="AF26">
        <v>0.42454957523514086</v>
      </c>
      <c r="AI26">
        <v>10000</v>
      </c>
      <c r="AJ26">
        <v>0.46402702197289747</v>
      </c>
    </row>
    <row r="27" spans="1:36" x14ac:dyDescent="0.25">
      <c r="A27">
        <v>50</v>
      </c>
      <c r="B27">
        <v>0.65048626493876094</v>
      </c>
      <c r="D27">
        <v>100</v>
      </c>
      <c r="E27">
        <v>0.54112863751158902</v>
      </c>
      <c r="G27">
        <v>200</v>
      </c>
      <c r="H27">
        <v>0.46610095983627942</v>
      </c>
      <c r="J27">
        <v>400</v>
      </c>
      <c r="K27">
        <v>0.52207601558032479</v>
      </c>
      <c r="M27">
        <v>700</v>
      </c>
      <c r="N27">
        <v>0.54125160703843322</v>
      </c>
      <c r="P27">
        <v>1000</v>
      </c>
      <c r="Q27">
        <v>0.50968890376239484</v>
      </c>
      <c r="S27">
        <v>1500</v>
      </c>
      <c r="T27">
        <v>0.53199494009551962</v>
      </c>
      <c r="W27">
        <v>2000</v>
      </c>
      <c r="X27">
        <v>0.49366940669657322</v>
      </c>
      <c r="AA27">
        <v>3000</v>
      </c>
      <c r="AB27">
        <v>0.49035490878727733</v>
      </c>
      <c r="AE27">
        <v>5000</v>
      </c>
      <c r="AF27">
        <v>0.56313678757373609</v>
      </c>
      <c r="AI27">
        <v>10000</v>
      </c>
      <c r="AJ27">
        <v>0.49075792412663649</v>
      </c>
    </row>
    <row r="28" spans="1:36" x14ac:dyDescent="0.25">
      <c r="A28">
        <v>50</v>
      </c>
      <c r="B28">
        <v>0.64685502172713705</v>
      </c>
      <c r="D28">
        <v>100</v>
      </c>
      <c r="E28">
        <v>0.54112382243975476</v>
      </c>
      <c r="G28">
        <v>200</v>
      </c>
      <c r="H28">
        <v>0.56097179546733444</v>
      </c>
      <c r="J28">
        <v>400</v>
      </c>
      <c r="K28">
        <v>0.50623807141533084</v>
      </c>
      <c r="M28">
        <v>700</v>
      </c>
      <c r="N28">
        <v>0.5219878009950536</v>
      </c>
      <c r="P28">
        <v>1000</v>
      </c>
      <c r="Q28">
        <v>0.52297377955065349</v>
      </c>
      <c r="S28">
        <v>1500</v>
      </c>
      <c r="T28">
        <v>0.51918036718891936</v>
      </c>
      <c r="W28">
        <v>2000</v>
      </c>
      <c r="X28">
        <v>0.51931778193126632</v>
      </c>
      <c r="AA28">
        <v>3000</v>
      </c>
      <c r="AB28">
        <v>0.53025997094293154</v>
      </c>
      <c r="AE28">
        <v>5000</v>
      </c>
      <c r="AF28">
        <v>0.53158356011214136</v>
      </c>
      <c r="AI28">
        <v>10000</v>
      </c>
      <c r="AJ28">
        <v>0.58962054690582755</v>
      </c>
    </row>
    <row r="29" spans="1:36" x14ac:dyDescent="0.25">
      <c r="A29">
        <v>50</v>
      </c>
      <c r="B29">
        <v>0.67761191038537338</v>
      </c>
      <c r="D29">
        <v>100</v>
      </c>
      <c r="E29">
        <v>0.53492207164891836</v>
      </c>
      <c r="G29">
        <v>200</v>
      </c>
      <c r="H29">
        <v>0.46407236389933737</v>
      </c>
      <c r="J29">
        <v>400</v>
      </c>
      <c r="K29">
        <v>0.47329578832708685</v>
      </c>
      <c r="M29">
        <v>700</v>
      </c>
      <c r="N29">
        <v>0.5710303570657228</v>
      </c>
      <c r="P29">
        <v>1000</v>
      </c>
      <c r="Q29">
        <v>0.61067994262155478</v>
      </c>
      <c r="S29">
        <v>1500</v>
      </c>
      <c r="T29">
        <v>0.57447208398848548</v>
      </c>
      <c r="W29">
        <v>2000</v>
      </c>
      <c r="X29">
        <v>0.5512475727029762</v>
      </c>
      <c r="AA29">
        <v>3000</v>
      </c>
      <c r="AB29">
        <v>0.56794142675235493</v>
      </c>
      <c r="AE29">
        <v>5000</v>
      </c>
      <c r="AF29">
        <v>0.57611803604382994</v>
      </c>
      <c r="AI29">
        <v>10000</v>
      </c>
      <c r="AJ29">
        <v>0.67729238715698714</v>
      </c>
    </row>
    <row r="30" spans="1:36" x14ac:dyDescent="0.25">
      <c r="A30">
        <v>50</v>
      </c>
      <c r="B30">
        <v>0.65954366198576442</v>
      </c>
      <c r="D30">
        <v>100</v>
      </c>
      <c r="E30">
        <v>0.57397039054236965</v>
      </c>
      <c r="G30">
        <v>200</v>
      </c>
      <c r="H30">
        <v>0.50443927169509373</v>
      </c>
      <c r="J30">
        <v>400</v>
      </c>
      <c r="K30">
        <v>0.56007835271531847</v>
      </c>
      <c r="M30">
        <v>700</v>
      </c>
      <c r="N30">
        <v>0.57706716078039078</v>
      </c>
      <c r="P30">
        <v>1000</v>
      </c>
      <c r="Q30">
        <v>0.54685604199506077</v>
      </c>
      <c r="S30">
        <v>1500</v>
      </c>
      <c r="T30">
        <v>0.55157882495249722</v>
      </c>
      <c r="W30">
        <v>2000</v>
      </c>
      <c r="X30">
        <v>0.54498304078322379</v>
      </c>
      <c r="AA30">
        <v>3000</v>
      </c>
      <c r="AB30">
        <v>0.55931886773099926</v>
      </c>
      <c r="AE30">
        <v>5000</v>
      </c>
      <c r="AF30">
        <v>0.5587624800073816</v>
      </c>
      <c r="AI30">
        <v>10000</v>
      </c>
      <c r="AJ30">
        <v>0.7505190736370575</v>
      </c>
    </row>
    <row r="31" spans="1:36" x14ac:dyDescent="0.25">
      <c r="A31">
        <v>50</v>
      </c>
      <c r="B31">
        <v>0.70523196493866003</v>
      </c>
      <c r="D31">
        <v>100</v>
      </c>
      <c r="E31">
        <v>0.56788981905936209</v>
      </c>
      <c r="G31">
        <v>200</v>
      </c>
      <c r="H31">
        <v>0.48866160852556262</v>
      </c>
      <c r="J31">
        <v>400</v>
      </c>
      <c r="K31">
        <v>0.51076846756031191</v>
      </c>
      <c r="M31">
        <v>700</v>
      </c>
      <c r="N31">
        <v>0.47947574783128877</v>
      </c>
      <c r="P31">
        <v>1000</v>
      </c>
      <c r="Q31">
        <v>0.52756951868969382</v>
      </c>
      <c r="S31">
        <v>1500</v>
      </c>
      <c r="T31">
        <v>0.5658964410516687</v>
      </c>
      <c r="W31">
        <v>2000</v>
      </c>
      <c r="X31">
        <v>0.56212093088008763</v>
      </c>
      <c r="AA31">
        <v>3000</v>
      </c>
      <c r="AB31">
        <v>0.54113888497215934</v>
      </c>
      <c r="AE31">
        <v>5000</v>
      </c>
      <c r="AF31">
        <v>0.56917686306798365</v>
      </c>
      <c r="AI31">
        <v>10000</v>
      </c>
      <c r="AJ31">
        <v>0.55833807463737473</v>
      </c>
    </row>
    <row r="32" spans="1:36" x14ac:dyDescent="0.25">
      <c r="A32">
        <v>50</v>
      </c>
      <c r="B32">
        <v>0.69638612239391307</v>
      </c>
      <c r="D32">
        <v>100</v>
      </c>
      <c r="E32">
        <v>0.55017270051351297</v>
      </c>
      <c r="G32">
        <v>200</v>
      </c>
      <c r="H32">
        <v>0.46273031695476291</v>
      </c>
      <c r="J32">
        <v>400</v>
      </c>
      <c r="K32">
        <v>0.53531814217313134</v>
      </c>
      <c r="M32">
        <v>700</v>
      </c>
      <c r="N32">
        <v>0.61111990437748775</v>
      </c>
      <c r="P32">
        <v>1000</v>
      </c>
      <c r="Q32">
        <v>0.59020002228157364</v>
      </c>
      <c r="S32">
        <v>1500</v>
      </c>
      <c r="T32">
        <v>0.58324032979867257</v>
      </c>
      <c r="W32">
        <v>2000</v>
      </c>
      <c r="X32">
        <v>0.5475689195532919</v>
      </c>
      <c r="AA32">
        <v>3000</v>
      </c>
      <c r="AB32">
        <v>0.62181467277490021</v>
      </c>
      <c r="AE32">
        <v>5000</v>
      </c>
      <c r="AF32">
        <v>0.58572737613275794</v>
      </c>
      <c r="AI32">
        <v>10000</v>
      </c>
      <c r="AJ32">
        <v>0.80023802383705989</v>
      </c>
    </row>
    <row r="33" spans="1:36" x14ac:dyDescent="0.25">
      <c r="A33">
        <v>50</v>
      </c>
      <c r="B33">
        <v>0.6773760335971849</v>
      </c>
      <c r="D33">
        <v>100</v>
      </c>
      <c r="E33">
        <v>0.52619074138946054</v>
      </c>
      <c r="G33">
        <v>200</v>
      </c>
      <c r="H33">
        <v>0.53127811170911676</v>
      </c>
      <c r="J33">
        <v>400</v>
      </c>
      <c r="K33">
        <v>0.4858783735419801</v>
      </c>
      <c r="M33">
        <v>700</v>
      </c>
      <c r="N33">
        <v>0.50506337908284205</v>
      </c>
      <c r="P33">
        <v>1000</v>
      </c>
      <c r="Q33">
        <v>0.61470719462570145</v>
      </c>
      <c r="S33">
        <v>1500</v>
      </c>
      <c r="T33">
        <v>0.59412696028917322</v>
      </c>
      <c r="W33">
        <v>2000</v>
      </c>
      <c r="X33">
        <v>0.62145693763029075</v>
      </c>
      <c r="AA33">
        <v>3000</v>
      </c>
      <c r="AB33">
        <v>0.57138963550258681</v>
      </c>
      <c r="AE33">
        <v>5000</v>
      </c>
      <c r="AF33">
        <v>0.54138149051457785</v>
      </c>
      <c r="AI33">
        <v>10000</v>
      </c>
      <c r="AJ33">
        <v>0.71676646951762935</v>
      </c>
    </row>
    <row r="34" spans="1:36" x14ac:dyDescent="0.25">
      <c r="A34">
        <v>50</v>
      </c>
      <c r="B34">
        <v>0.67196444844068848</v>
      </c>
      <c r="D34">
        <v>100</v>
      </c>
      <c r="E34">
        <v>0.50371833815129308</v>
      </c>
      <c r="G34">
        <v>200</v>
      </c>
      <c r="H34">
        <v>0.46226942815585798</v>
      </c>
      <c r="J34">
        <v>400</v>
      </c>
      <c r="K34">
        <v>0.5946932868149104</v>
      </c>
      <c r="M34">
        <v>700</v>
      </c>
      <c r="N34">
        <v>0.49053569004197833</v>
      </c>
      <c r="P34">
        <v>1000</v>
      </c>
      <c r="Q34">
        <v>0.46937616552477457</v>
      </c>
      <c r="S34">
        <v>1500</v>
      </c>
      <c r="T34">
        <v>0.45453716357031893</v>
      </c>
      <c r="W34">
        <v>2000</v>
      </c>
      <c r="X34">
        <v>0.44986827237841204</v>
      </c>
      <c r="AA34">
        <v>3000</v>
      </c>
      <c r="AB34">
        <v>0.48392842377833095</v>
      </c>
      <c r="AE34">
        <v>5000</v>
      </c>
      <c r="AF34">
        <v>0.44493026188315254</v>
      </c>
      <c r="AI34">
        <v>10000</v>
      </c>
      <c r="AJ34">
        <v>0.44464623437662137</v>
      </c>
    </row>
    <row r="35" spans="1:36" x14ac:dyDescent="0.25">
      <c r="A35">
        <v>50</v>
      </c>
      <c r="B35">
        <v>0.74550960871041205</v>
      </c>
      <c r="D35">
        <v>100</v>
      </c>
      <c r="E35">
        <v>0.52291939393160247</v>
      </c>
      <c r="G35">
        <v>200</v>
      </c>
      <c r="H35">
        <v>0.5379659995601429</v>
      </c>
      <c r="J35">
        <v>400</v>
      </c>
      <c r="K35">
        <v>0.51067809236588435</v>
      </c>
      <c r="M35">
        <v>700</v>
      </c>
      <c r="N35">
        <v>0.52465121476799126</v>
      </c>
      <c r="P35">
        <v>1000</v>
      </c>
      <c r="Q35">
        <v>0.6192410786111785</v>
      </c>
      <c r="S35">
        <v>1500</v>
      </c>
      <c r="T35">
        <v>0.57839994797143779</v>
      </c>
      <c r="W35">
        <v>2000</v>
      </c>
      <c r="X35">
        <v>0.55850913315087125</v>
      </c>
      <c r="AA35">
        <v>3000</v>
      </c>
      <c r="AB35">
        <v>0.54689727876410288</v>
      </c>
      <c r="AE35">
        <v>5000</v>
      </c>
      <c r="AF35">
        <v>0.57991484364852419</v>
      </c>
      <c r="AI35">
        <v>10000</v>
      </c>
      <c r="AJ35">
        <v>0.59817260833699437</v>
      </c>
    </row>
    <row r="36" spans="1:36" x14ac:dyDescent="0.25">
      <c r="A36">
        <v>50</v>
      </c>
      <c r="B36">
        <v>0.70823780439704176</v>
      </c>
      <c r="D36">
        <v>100</v>
      </c>
      <c r="E36">
        <v>0.53662870595571255</v>
      </c>
      <c r="G36">
        <v>200</v>
      </c>
      <c r="H36">
        <v>0.43716500170921141</v>
      </c>
      <c r="J36">
        <v>400</v>
      </c>
      <c r="K36">
        <v>0.55670866667499919</v>
      </c>
      <c r="M36">
        <v>700</v>
      </c>
      <c r="N36">
        <v>0.5255342248643663</v>
      </c>
      <c r="P36">
        <v>1000</v>
      </c>
      <c r="Q36">
        <v>0.48235102476493386</v>
      </c>
      <c r="S36">
        <v>1500</v>
      </c>
      <c r="T36">
        <v>0.47780359067346234</v>
      </c>
      <c r="W36">
        <v>2000</v>
      </c>
      <c r="X36">
        <v>0.51566255595800581</v>
      </c>
      <c r="AA36">
        <v>3000</v>
      </c>
      <c r="AB36">
        <v>0.52172846616459556</v>
      </c>
      <c r="AE36">
        <v>5000</v>
      </c>
      <c r="AF36">
        <v>0.48823399310766624</v>
      </c>
      <c r="AI36">
        <v>10000</v>
      </c>
      <c r="AJ36">
        <v>0.5159658128860295</v>
      </c>
    </row>
    <row r="37" spans="1:36" x14ac:dyDescent="0.25">
      <c r="A37">
        <v>50</v>
      </c>
      <c r="B37">
        <v>0.67987641397634968</v>
      </c>
      <c r="D37">
        <v>100</v>
      </c>
      <c r="E37">
        <v>0.52659378759466413</v>
      </c>
      <c r="G37">
        <v>200</v>
      </c>
      <c r="H37">
        <v>0.52630488328460856</v>
      </c>
      <c r="J37">
        <v>400</v>
      </c>
      <c r="K37">
        <v>0.52498678823582501</v>
      </c>
      <c r="M37">
        <v>700</v>
      </c>
      <c r="N37">
        <v>0.53939144601815436</v>
      </c>
      <c r="P37">
        <v>1000</v>
      </c>
      <c r="Q37">
        <v>0.49491962775200138</v>
      </c>
      <c r="S37">
        <v>1500</v>
      </c>
      <c r="T37">
        <v>0.49992254911948747</v>
      </c>
      <c r="W37">
        <v>2000</v>
      </c>
      <c r="X37">
        <v>0.45743725664341756</v>
      </c>
      <c r="AA37">
        <v>3000</v>
      </c>
      <c r="AB37">
        <v>0.47026275605918016</v>
      </c>
      <c r="AE37">
        <v>5000</v>
      </c>
      <c r="AF37">
        <v>0.53098976298427281</v>
      </c>
      <c r="AI37">
        <v>10000</v>
      </c>
      <c r="AJ37">
        <v>0.49205956767998565</v>
      </c>
    </row>
    <row r="38" spans="1:36" x14ac:dyDescent="0.25">
      <c r="A38">
        <v>50</v>
      </c>
      <c r="B38">
        <v>0.6765697559917071</v>
      </c>
      <c r="D38">
        <v>100</v>
      </c>
      <c r="E38">
        <v>0.52541576175090543</v>
      </c>
      <c r="G38">
        <v>200</v>
      </c>
      <c r="H38">
        <v>0.49017854134842503</v>
      </c>
      <c r="J38">
        <v>400</v>
      </c>
      <c r="K38">
        <v>0.52119547475155714</v>
      </c>
      <c r="M38">
        <v>700</v>
      </c>
      <c r="N38">
        <v>0.58082149698223917</v>
      </c>
      <c r="P38">
        <v>1000</v>
      </c>
      <c r="Q38">
        <v>0.59113217080333424</v>
      </c>
      <c r="S38">
        <v>1500</v>
      </c>
      <c r="T38">
        <v>0.50082824561200401</v>
      </c>
      <c r="W38">
        <v>2000</v>
      </c>
      <c r="X38">
        <v>0.59526251473008618</v>
      </c>
      <c r="AA38">
        <v>3000</v>
      </c>
      <c r="AB38">
        <v>0.54074491332541263</v>
      </c>
      <c r="AE38">
        <v>5000</v>
      </c>
      <c r="AF38">
        <v>0.55182352937238188</v>
      </c>
      <c r="AI38">
        <v>10000</v>
      </c>
      <c r="AJ38">
        <v>0.62341488164781922</v>
      </c>
    </row>
    <row r="39" spans="1:36" x14ac:dyDescent="0.25">
      <c r="A39">
        <v>50</v>
      </c>
      <c r="B39">
        <v>0.75821954640215239</v>
      </c>
      <c r="D39">
        <v>100</v>
      </c>
      <c r="E39">
        <v>0.53948027792032749</v>
      </c>
      <c r="G39">
        <v>200</v>
      </c>
      <c r="H39">
        <v>0.52916423344218655</v>
      </c>
      <c r="J39">
        <v>400</v>
      </c>
      <c r="K39">
        <v>0.46878872676099487</v>
      </c>
      <c r="M39">
        <v>700</v>
      </c>
      <c r="N39">
        <v>0.52658570074325017</v>
      </c>
      <c r="P39">
        <v>1000</v>
      </c>
      <c r="Q39">
        <v>0.53663710146557742</v>
      </c>
      <c r="S39">
        <v>1500</v>
      </c>
      <c r="T39">
        <v>0.50159986087344477</v>
      </c>
      <c r="W39">
        <v>2000</v>
      </c>
      <c r="X39">
        <v>0.47427442081155508</v>
      </c>
      <c r="AA39">
        <v>3000</v>
      </c>
      <c r="AB39">
        <v>0.50492250736584476</v>
      </c>
      <c r="AE39">
        <v>5000</v>
      </c>
      <c r="AF39">
        <v>0.57358462921041731</v>
      </c>
      <c r="AI39">
        <v>10000</v>
      </c>
      <c r="AJ39">
        <v>0.51869577342098427</v>
      </c>
    </row>
    <row r="40" spans="1:36" x14ac:dyDescent="0.25">
      <c r="A40">
        <v>50</v>
      </c>
      <c r="D40">
        <v>100</v>
      </c>
      <c r="E40">
        <v>0.5029424634032309</v>
      </c>
      <c r="G40">
        <v>200</v>
      </c>
      <c r="H40">
        <v>0.48774356569500948</v>
      </c>
      <c r="J40">
        <v>400</v>
      </c>
      <c r="K40">
        <v>0.54150223770057548</v>
      </c>
      <c r="M40">
        <v>700</v>
      </c>
      <c r="N40">
        <v>0.53959800025350602</v>
      </c>
      <c r="P40">
        <v>1000</v>
      </c>
      <c r="Q40">
        <v>0.50876135425155355</v>
      </c>
      <c r="S40">
        <v>1500</v>
      </c>
      <c r="T40">
        <v>0.57333819630320748</v>
      </c>
      <c r="W40">
        <v>2000</v>
      </c>
      <c r="X40">
        <v>0.54364562371541303</v>
      </c>
      <c r="AA40">
        <v>3000</v>
      </c>
      <c r="AB40">
        <v>0.53173949436154311</v>
      </c>
      <c r="AE40">
        <v>5000</v>
      </c>
      <c r="AF40">
        <v>0.56395652268767371</v>
      </c>
      <c r="AI40">
        <v>10000</v>
      </c>
      <c r="AJ40">
        <v>0.61138664701076773</v>
      </c>
    </row>
    <row r="41" spans="1:36" x14ac:dyDescent="0.25">
      <c r="A41">
        <v>50</v>
      </c>
      <c r="B41">
        <v>0.70023317959441611</v>
      </c>
      <c r="D41">
        <v>100</v>
      </c>
      <c r="E41">
        <v>0.50772472484415798</v>
      </c>
      <c r="G41">
        <v>200</v>
      </c>
      <c r="H41">
        <v>0.45310594519927477</v>
      </c>
      <c r="J41">
        <v>400</v>
      </c>
      <c r="K41">
        <v>0.51041746116993247</v>
      </c>
      <c r="M41">
        <v>700</v>
      </c>
      <c r="N41">
        <v>0.5267628706940749</v>
      </c>
      <c r="P41">
        <v>1000</v>
      </c>
      <c r="Q41">
        <v>0.50690644042494026</v>
      </c>
      <c r="S41">
        <v>1500</v>
      </c>
      <c r="T41">
        <v>0.54456511724068613</v>
      </c>
      <c r="W41">
        <v>2000</v>
      </c>
      <c r="X41">
        <v>0.45706174277203548</v>
      </c>
      <c r="AA41">
        <v>3000</v>
      </c>
      <c r="AB41">
        <v>0.48437369445961964</v>
      </c>
      <c r="AE41">
        <v>5000</v>
      </c>
      <c r="AF41">
        <v>0.52355702055950082</v>
      </c>
      <c r="AI41">
        <v>10000</v>
      </c>
      <c r="AJ41">
        <v>0.5198587984640286</v>
      </c>
    </row>
    <row r="42" spans="1:36" x14ac:dyDescent="0.25">
      <c r="A42">
        <v>50</v>
      </c>
      <c r="B42">
        <v>0.65640318571109391</v>
      </c>
      <c r="D42">
        <v>100</v>
      </c>
      <c r="E42">
        <v>0.54196787983962447</v>
      </c>
      <c r="G42">
        <v>200</v>
      </c>
      <c r="H42">
        <v>0.43929940576312676</v>
      </c>
      <c r="J42">
        <v>400</v>
      </c>
      <c r="K42">
        <v>0.54320831642215794</v>
      </c>
      <c r="M42">
        <v>700</v>
      </c>
      <c r="N42">
        <v>0.525313966193794</v>
      </c>
      <c r="P42">
        <v>1000</v>
      </c>
      <c r="Q42">
        <v>0.50089013163141294</v>
      </c>
      <c r="S42">
        <v>1500</v>
      </c>
      <c r="T42">
        <v>0.48697772234660147</v>
      </c>
      <c r="W42">
        <v>2000</v>
      </c>
      <c r="X42">
        <v>0.47331026440843538</v>
      </c>
      <c r="AA42">
        <v>3000</v>
      </c>
      <c r="AB42">
        <v>0.48594269796315059</v>
      </c>
      <c r="AE42">
        <v>5000</v>
      </c>
      <c r="AF42">
        <v>0.53399282451659635</v>
      </c>
      <c r="AI42">
        <v>10000</v>
      </c>
      <c r="AJ42">
        <v>0.51755648421281464</v>
      </c>
    </row>
    <row r="43" spans="1:36" x14ac:dyDescent="0.25">
      <c r="A43">
        <v>50</v>
      </c>
      <c r="B43">
        <v>0.71382532487055916</v>
      </c>
      <c r="D43">
        <v>100</v>
      </c>
      <c r="E43">
        <v>0.56064887699598809</v>
      </c>
      <c r="G43">
        <v>200</v>
      </c>
      <c r="H43">
        <v>0.49020203025654024</v>
      </c>
      <c r="J43">
        <v>400</v>
      </c>
      <c r="K43">
        <v>0.5170986202667287</v>
      </c>
      <c r="M43">
        <v>700</v>
      </c>
      <c r="N43">
        <v>0.56121236386397688</v>
      </c>
      <c r="P43">
        <v>1000</v>
      </c>
      <c r="Q43">
        <v>0.57120907030880208</v>
      </c>
      <c r="S43">
        <v>1500</v>
      </c>
      <c r="T43">
        <v>0.4947046162750946</v>
      </c>
      <c r="W43">
        <v>2000</v>
      </c>
      <c r="X43">
        <v>0.57727192479672718</v>
      </c>
      <c r="AA43">
        <v>3000</v>
      </c>
      <c r="AB43">
        <v>0.57039050809697789</v>
      </c>
      <c r="AE43">
        <v>5000</v>
      </c>
      <c r="AF43">
        <v>0.59184325814255012</v>
      </c>
      <c r="AI43">
        <v>10000</v>
      </c>
      <c r="AJ43">
        <v>0.62107389249270639</v>
      </c>
    </row>
    <row r="44" spans="1:36" x14ac:dyDescent="0.25">
      <c r="A44">
        <v>50</v>
      </c>
      <c r="B44">
        <v>0.61243114720866099</v>
      </c>
      <c r="D44">
        <v>100</v>
      </c>
      <c r="E44">
        <v>0.61326526580641116</v>
      </c>
      <c r="G44">
        <v>200</v>
      </c>
      <c r="H44">
        <v>0.4512042078856584</v>
      </c>
      <c r="J44">
        <v>400</v>
      </c>
      <c r="K44">
        <v>0.47782457944812445</v>
      </c>
      <c r="M44">
        <v>700</v>
      </c>
      <c r="N44">
        <v>0.51602553829628073</v>
      </c>
      <c r="P44">
        <v>1000</v>
      </c>
      <c r="Q44">
        <v>0.4694748127656867</v>
      </c>
      <c r="S44">
        <v>1500</v>
      </c>
      <c r="T44">
        <v>0.43831280989062499</v>
      </c>
      <c r="W44">
        <v>2000</v>
      </c>
      <c r="X44">
        <v>0.40696909978551077</v>
      </c>
      <c r="AA44">
        <v>3000</v>
      </c>
      <c r="AB44">
        <v>0.43401310507185709</v>
      </c>
      <c r="AE44">
        <v>5000</v>
      </c>
      <c r="AF44">
        <v>0.41358358865690953</v>
      </c>
      <c r="AI44">
        <v>10000</v>
      </c>
      <c r="AJ44">
        <v>0.45332746936949642</v>
      </c>
    </row>
    <row r="45" spans="1:36" x14ac:dyDescent="0.25">
      <c r="A45">
        <v>50</v>
      </c>
      <c r="B45">
        <v>0.65089178041157192</v>
      </c>
      <c r="D45">
        <v>100</v>
      </c>
      <c r="E45">
        <v>0.52025505418331208</v>
      </c>
      <c r="G45">
        <v>200</v>
      </c>
      <c r="H45">
        <v>0.50467104332588453</v>
      </c>
      <c r="J45">
        <v>400</v>
      </c>
      <c r="K45">
        <v>0.50283545151829834</v>
      </c>
      <c r="M45">
        <v>700</v>
      </c>
      <c r="N45">
        <v>0.54697506069373314</v>
      </c>
      <c r="P45">
        <v>1000</v>
      </c>
      <c r="Q45">
        <v>0.56891635533541218</v>
      </c>
      <c r="S45">
        <v>1500</v>
      </c>
      <c r="T45">
        <v>0.52590751639490174</v>
      </c>
      <c r="W45">
        <v>2000</v>
      </c>
      <c r="X45">
        <v>0.5432793078658682</v>
      </c>
      <c r="AA45">
        <v>3000</v>
      </c>
      <c r="AB45">
        <v>0.52063470407793644</v>
      </c>
      <c r="AE45">
        <v>5000</v>
      </c>
      <c r="AF45">
        <v>0.56891839248118825</v>
      </c>
      <c r="AI45">
        <v>10000</v>
      </c>
      <c r="AJ45">
        <v>0.61217057774439931</v>
      </c>
    </row>
    <row r="46" spans="1:36" x14ac:dyDescent="0.25">
      <c r="A46">
        <v>50</v>
      </c>
      <c r="B46">
        <v>0.65429338173571572</v>
      </c>
      <c r="D46">
        <v>100</v>
      </c>
      <c r="E46">
        <v>0.59646233186047948</v>
      </c>
      <c r="G46">
        <v>200</v>
      </c>
      <c r="H46">
        <v>0.4651177592067377</v>
      </c>
      <c r="J46">
        <v>400</v>
      </c>
      <c r="K46">
        <v>0.54791998767536154</v>
      </c>
      <c r="M46">
        <v>700</v>
      </c>
      <c r="N46">
        <v>0.60261772215198861</v>
      </c>
      <c r="P46">
        <v>1000</v>
      </c>
      <c r="Q46">
        <v>0.5987938760669943</v>
      </c>
      <c r="S46">
        <v>1500</v>
      </c>
      <c r="T46">
        <v>0.51862694258643038</v>
      </c>
      <c r="W46">
        <v>2000</v>
      </c>
      <c r="X46">
        <v>0.57314145740659483</v>
      </c>
      <c r="AA46">
        <v>3000</v>
      </c>
      <c r="AB46">
        <v>0.53038886671203322</v>
      </c>
      <c r="AE46">
        <v>5000</v>
      </c>
      <c r="AF46">
        <v>0.54053749484639835</v>
      </c>
      <c r="AI46">
        <v>10000</v>
      </c>
      <c r="AJ46">
        <v>0.61217057774439931</v>
      </c>
    </row>
    <row r="47" spans="1:36" x14ac:dyDescent="0.25">
      <c r="A47">
        <v>50</v>
      </c>
      <c r="B47">
        <v>0.70988980615802422</v>
      </c>
      <c r="D47">
        <v>100</v>
      </c>
      <c r="E47">
        <v>0.56848855472244531</v>
      </c>
      <c r="G47">
        <v>200</v>
      </c>
      <c r="H47">
        <v>0.55276925886598272</v>
      </c>
      <c r="J47">
        <v>400</v>
      </c>
      <c r="K47">
        <v>0.49341886863196688</v>
      </c>
      <c r="M47">
        <v>700</v>
      </c>
      <c r="N47">
        <v>0.46408103720180743</v>
      </c>
      <c r="P47">
        <v>1000</v>
      </c>
      <c r="Q47">
        <v>0.52590350383503992</v>
      </c>
      <c r="S47">
        <v>1500</v>
      </c>
      <c r="T47">
        <v>0.50173144197106889</v>
      </c>
      <c r="W47">
        <v>2000</v>
      </c>
      <c r="X47">
        <v>0.49356853711481447</v>
      </c>
      <c r="AA47">
        <v>3000</v>
      </c>
      <c r="AB47">
        <v>0.50429096130942885</v>
      </c>
      <c r="AE47">
        <v>5000</v>
      </c>
      <c r="AF47">
        <v>0.56159695229381579</v>
      </c>
      <c r="AI47">
        <v>10000</v>
      </c>
      <c r="AJ47">
        <v>0.50684881389215397</v>
      </c>
    </row>
    <row r="48" spans="1:36" x14ac:dyDescent="0.25">
      <c r="A48">
        <v>50</v>
      </c>
      <c r="B48">
        <v>0.63659453577016067</v>
      </c>
      <c r="D48">
        <v>100</v>
      </c>
      <c r="E48">
        <v>0.50819237326313849</v>
      </c>
      <c r="G48">
        <v>200</v>
      </c>
      <c r="H48">
        <v>0.52851006272131917</v>
      </c>
      <c r="J48">
        <v>400</v>
      </c>
      <c r="K48">
        <v>0.59753152473444582</v>
      </c>
      <c r="M48">
        <v>700</v>
      </c>
      <c r="N48">
        <v>0.51195504324316166</v>
      </c>
      <c r="P48">
        <v>1000</v>
      </c>
      <c r="Q48">
        <v>0.49704625361295374</v>
      </c>
      <c r="S48">
        <v>1500</v>
      </c>
      <c r="T48">
        <v>0.51200424340023731</v>
      </c>
      <c r="W48">
        <v>2000</v>
      </c>
      <c r="X48">
        <v>0.52000109000989991</v>
      </c>
      <c r="AA48">
        <v>3000</v>
      </c>
      <c r="AB48">
        <v>0.50617782128571243</v>
      </c>
      <c r="AE48">
        <v>5000</v>
      </c>
      <c r="AF48">
        <v>0.54494075457544855</v>
      </c>
      <c r="AI48">
        <v>10000</v>
      </c>
      <c r="AJ48">
        <v>0.55111750403176096</v>
      </c>
    </row>
    <row r="49" spans="1:36" x14ac:dyDescent="0.25">
      <c r="A49">
        <v>50</v>
      </c>
      <c r="B49">
        <v>0.71339616616040824</v>
      </c>
      <c r="D49">
        <v>100</v>
      </c>
      <c r="E49">
        <v>0.5208255784639817</v>
      </c>
      <c r="G49">
        <v>200</v>
      </c>
      <c r="H49">
        <v>0.47287388309053302</v>
      </c>
      <c r="J49">
        <v>400</v>
      </c>
      <c r="K49">
        <v>0.52588504605967523</v>
      </c>
      <c r="M49">
        <v>700</v>
      </c>
      <c r="N49">
        <v>0.49163871188216496</v>
      </c>
      <c r="P49">
        <v>1000</v>
      </c>
      <c r="Q49">
        <v>0.50984425156074054</v>
      </c>
      <c r="S49">
        <v>1500</v>
      </c>
      <c r="T49">
        <v>0.49097636171234776</v>
      </c>
      <c r="W49">
        <v>2000</v>
      </c>
      <c r="X49">
        <v>0.51517382616682839</v>
      </c>
      <c r="AA49">
        <v>3000</v>
      </c>
      <c r="AB49">
        <v>0.52439533691218343</v>
      </c>
      <c r="AE49">
        <v>5000</v>
      </c>
      <c r="AF49">
        <v>0.4952437499913056</v>
      </c>
      <c r="AI49">
        <v>10000</v>
      </c>
      <c r="AJ49">
        <v>0.49040404721266284</v>
      </c>
    </row>
    <row r="50" spans="1:36" x14ac:dyDescent="0.25">
      <c r="A50">
        <v>50</v>
      </c>
      <c r="B50">
        <v>0.70530258599222917</v>
      </c>
      <c r="D50">
        <v>100</v>
      </c>
      <c r="E50">
        <v>0.50952809270946864</v>
      </c>
      <c r="G50">
        <v>200</v>
      </c>
      <c r="H50">
        <v>0.50668130495084351</v>
      </c>
      <c r="J50">
        <v>400</v>
      </c>
      <c r="K50">
        <v>0.56708841825740874</v>
      </c>
      <c r="M50">
        <v>700</v>
      </c>
      <c r="N50">
        <v>0.5559217728202388</v>
      </c>
      <c r="P50">
        <v>1000</v>
      </c>
      <c r="Q50">
        <v>0.59873356420568569</v>
      </c>
      <c r="S50">
        <v>1500</v>
      </c>
      <c r="T50">
        <v>0.55399747257386001</v>
      </c>
      <c r="W50">
        <v>2000</v>
      </c>
      <c r="X50">
        <v>0.58761031614671422</v>
      </c>
      <c r="AA50">
        <v>3000</v>
      </c>
      <c r="AB50">
        <v>0.57206874582628797</v>
      </c>
      <c r="AE50">
        <v>5000</v>
      </c>
      <c r="AF50">
        <v>0.56350865927539728</v>
      </c>
      <c r="AI50">
        <v>10000</v>
      </c>
      <c r="AJ50">
        <v>0.68192164660379662</v>
      </c>
    </row>
    <row r="51" spans="1:36" x14ac:dyDescent="0.25">
      <c r="A51">
        <v>50</v>
      </c>
      <c r="B51">
        <v>0.67674087623689383</v>
      </c>
      <c r="D51">
        <v>100</v>
      </c>
      <c r="E51">
        <v>0.57412360859740341</v>
      </c>
      <c r="G51">
        <v>200</v>
      </c>
      <c r="H51">
        <v>0.55608517660415269</v>
      </c>
      <c r="J51">
        <v>400</v>
      </c>
      <c r="K51">
        <v>0.54419145532000956</v>
      </c>
      <c r="M51">
        <v>700</v>
      </c>
      <c r="N51">
        <v>0.52832054643245796</v>
      </c>
      <c r="P51">
        <v>1000</v>
      </c>
      <c r="Q51">
        <v>0.56647443486685045</v>
      </c>
      <c r="S51">
        <v>1500</v>
      </c>
      <c r="T51">
        <v>0.49167911527338898</v>
      </c>
      <c r="W51">
        <v>2000</v>
      </c>
      <c r="X51">
        <v>0.50908427272289991</v>
      </c>
      <c r="AA51">
        <v>3000</v>
      </c>
      <c r="AB51">
        <v>0.51396082932058174</v>
      </c>
      <c r="AE51">
        <v>5000</v>
      </c>
      <c r="AF51">
        <v>0.53316765701392266</v>
      </c>
      <c r="AI51">
        <v>10000</v>
      </c>
      <c r="AJ51">
        <v>0.61998272313703495</v>
      </c>
    </row>
    <row r="52" spans="1:36" x14ac:dyDescent="0.25">
      <c r="A52">
        <v>50</v>
      </c>
      <c r="B52">
        <v>0.70462477203402185</v>
      </c>
      <c r="D52">
        <v>100</v>
      </c>
      <c r="E52">
        <v>0.53629232997590637</v>
      </c>
      <c r="G52">
        <v>200</v>
      </c>
      <c r="H52">
        <v>0.47136988305676331</v>
      </c>
      <c r="J52">
        <v>400</v>
      </c>
      <c r="K52">
        <v>0.52182273045550476</v>
      </c>
      <c r="M52">
        <v>700</v>
      </c>
      <c r="N52">
        <v>0.5165567394903039</v>
      </c>
      <c r="P52">
        <v>1000</v>
      </c>
      <c r="Q52">
        <v>0.59203629313775175</v>
      </c>
      <c r="S52">
        <v>1500</v>
      </c>
      <c r="T52">
        <v>0.57273532461688204</v>
      </c>
      <c r="W52">
        <v>2000</v>
      </c>
      <c r="X52">
        <v>0.51978293021679389</v>
      </c>
      <c r="AA52">
        <v>3000</v>
      </c>
      <c r="AB52">
        <v>0.52709332043162349</v>
      </c>
      <c r="AE52">
        <v>5000</v>
      </c>
      <c r="AF52">
        <v>0.51258140383760098</v>
      </c>
      <c r="AI52">
        <v>10000</v>
      </c>
      <c r="AJ52">
        <v>0.54932419843195013</v>
      </c>
    </row>
    <row r="53" spans="1:36" x14ac:dyDescent="0.25">
      <c r="A53">
        <v>50</v>
      </c>
      <c r="B53">
        <v>0.69095422751134661</v>
      </c>
      <c r="D53">
        <v>100</v>
      </c>
      <c r="E53">
        <v>0.53108229878785684</v>
      </c>
      <c r="G53">
        <v>200</v>
      </c>
      <c r="H53">
        <v>0.47536997311722956</v>
      </c>
      <c r="J53">
        <v>400</v>
      </c>
      <c r="K53">
        <v>0.54846853547432606</v>
      </c>
      <c r="M53">
        <v>700</v>
      </c>
      <c r="N53">
        <v>0.51797067298809685</v>
      </c>
      <c r="P53">
        <v>1000</v>
      </c>
      <c r="Q53">
        <v>0.50076475456865166</v>
      </c>
      <c r="S53">
        <v>1500</v>
      </c>
      <c r="T53">
        <v>0.49600666108443059</v>
      </c>
      <c r="W53">
        <v>2000</v>
      </c>
      <c r="X53">
        <v>0.52551996484393404</v>
      </c>
      <c r="AA53">
        <v>3000</v>
      </c>
      <c r="AB53">
        <v>0.49517729582682446</v>
      </c>
      <c r="AE53">
        <v>5000</v>
      </c>
      <c r="AF53">
        <v>0.47992833371786475</v>
      </c>
      <c r="AI53">
        <v>10000</v>
      </c>
      <c r="AJ53">
        <v>0.49559179326055636</v>
      </c>
    </row>
    <row r="54" spans="1:36" x14ac:dyDescent="0.25">
      <c r="A54">
        <v>50</v>
      </c>
      <c r="B54">
        <v>0.70249928820933716</v>
      </c>
      <c r="D54">
        <v>100</v>
      </c>
      <c r="E54">
        <v>0.51982626586330216</v>
      </c>
      <c r="G54">
        <v>200</v>
      </c>
      <c r="H54">
        <v>0.53383435926789713</v>
      </c>
      <c r="J54">
        <v>400</v>
      </c>
      <c r="K54">
        <v>0.5540068557907678</v>
      </c>
      <c r="M54">
        <v>700</v>
      </c>
      <c r="N54">
        <v>0.54750336049831771</v>
      </c>
      <c r="P54">
        <v>1000</v>
      </c>
      <c r="Q54">
        <v>0.5940409680447486</v>
      </c>
      <c r="S54">
        <v>1500</v>
      </c>
      <c r="T54">
        <v>0.5326148497283355</v>
      </c>
      <c r="W54">
        <v>2000</v>
      </c>
      <c r="X54">
        <v>0.51267989674928827</v>
      </c>
      <c r="AA54">
        <v>3000</v>
      </c>
      <c r="AB54">
        <v>0.5379218614016622</v>
      </c>
      <c r="AE54">
        <v>5000</v>
      </c>
      <c r="AF54">
        <v>0.51475148880844324</v>
      </c>
      <c r="AI54">
        <v>10000</v>
      </c>
      <c r="AJ54">
        <v>0.55787730930185009</v>
      </c>
    </row>
    <row r="55" spans="1:36" x14ac:dyDescent="0.25">
      <c r="A55">
        <v>50</v>
      </c>
      <c r="B55">
        <v>0.7037162050179111</v>
      </c>
      <c r="D55">
        <v>100</v>
      </c>
      <c r="E55">
        <v>0.53096445299129791</v>
      </c>
      <c r="G55">
        <v>200</v>
      </c>
      <c r="H55">
        <v>0.45284145577268708</v>
      </c>
      <c r="J55">
        <v>400</v>
      </c>
      <c r="K55">
        <v>0.52305495672324398</v>
      </c>
      <c r="M55">
        <v>700</v>
      </c>
      <c r="N55">
        <v>0.51622064130310419</v>
      </c>
      <c r="P55">
        <v>1000</v>
      </c>
      <c r="Q55">
        <v>0.48050021609571836</v>
      </c>
      <c r="S55">
        <v>1500</v>
      </c>
      <c r="T55">
        <v>0.4530890615820104</v>
      </c>
      <c r="W55">
        <v>2000</v>
      </c>
      <c r="X55">
        <v>0.46501250667497596</v>
      </c>
      <c r="AA55">
        <v>3000</v>
      </c>
      <c r="AB55">
        <v>0.47186379830991604</v>
      </c>
      <c r="AE55">
        <v>5000</v>
      </c>
      <c r="AF55">
        <v>0.50067660171507056</v>
      </c>
      <c r="AI55">
        <v>10000</v>
      </c>
      <c r="AJ55">
        <v>0.48760621268435272</v>
      </c>
    </row>
    <row r="56" spans="1:36" x14ac:dyDescent="0.25">
      <c r="A56">
        <v>50</v>
      </c>
      <c r="B56">
        <v>0.69656755183136043</v>
      </c>
      <c r="D56">
        <v>100</v>
      </c>
      <c r="E56">
        <v>0.50010579964179458</v>
      </c>
      <c r="G56">
        <v>200</v>
      </c>
      <c r="H56">
        <v>0.49805195544356773</v>
      </c>
      <c r="J56">
        <v>400</v>
      </c>
      <c r="K56">
        <v>0.45411874617425979</v>
      </c>
      <c r="M56">
        <v>700</v>
      </c>
      <c r="N56">
        <v>0.50240768177117723</v>
      </c>
      <c r="P56">
        <v>1000</v>
      </c>
      <c r="Q56">
        <v>0.55919126832739141</v>
      </c>
      <c r="S56">
        <v>1500</v>
      </c>
      <c r="T56">
        <v>0.45463179825136918</v>
      </c>
      <c r="W56">
        <v>2000</v>
      </c>
      <c r="X56">
        <v>0.43648496541015747</v>
      </c>
      <c r="AA56">
        <v>3000</v>
      </c>
      <c r="AB56">
        <v>0.45155561553202345</v>
      </c>
      <c r="AE56">
        <v>5000</v>
      </c>
      <c r="AF56">
        <v>0.44561838503362039</v>
      </c>
      <c r="AI56">
        <v>10000</v>
      </c>
      <c r="AJ56">
        <v>0.45984352706089809</v>
      </c>
    </row>
    <row r="57" spans="1:36" x14ac:dyDescent="0.25">
      <c r="A57">
        <v>50</v>
      </c>
      <c r="B57">
        <v>0.70299659870544995</v>
      </c>
      <c r="D57">
        <v>100</v>
      </c>
      <c r="E57">
        <v>0.52053704454406713</v>
      </c>
      <c r="G57">
        <v>200</v>
      </c>
      <c r="H57">
        <v>0.47321732734886451</v>
      </c>
      <c r="J57">
        <v>400</v>
      </c>
      <c r="K57">
        <v>0.53343804181692345</v>
      </c>
      <c r="M57">
        <v>700</v>
      </c>
      <c r="N57">
        <v>0.47321504327632774</v>
      </c>
      <c r="P57">
        <v>1000</v>
      </c>
      <c r="Q57">
        <v>0.49540169052063898</v>
      </c>
      <c r="S57">
        <v>1500</v>
      </c>
      <c r="T57">
        <v>0.43067576643719357</v>
      </c>
      <c r="W57">
        <v>2000</v>
      </c>
      <c r="X57">
        <v>0.41700293784198156</v>
      </c>
      <c r="AA57">
        <v>3000</v>
      </c>
      <c r="AB57">
        <v>0.39236298063227049</v>
      </c>
      <c r="AE57">
        <v>5000</v>
      </c>
      <c r="AF57">
        <v>0.40192562069757454</v>
      </c>
      <c r="AI57">
        <v>10000</v>
      </c>
      <c r="AJ57">
        <v>0.40118261807453415</v>
      </c>
    </row>
    <row r="58" spans="1:36" x14ac:dyDescent="0.25">
      <c r="A58">
        <v>50</v>
      </c>
      <c r="B58">
        <v>0.67749715117332354</v>
      </c>
      <c r="D58">
        <v>100</v>
      </c>
      <c r="E58">
        <v>0.5071364218367157</v>
      </c>
      <c r="G58">
        <v>200</v>
      </c>
      <c r="H58">
        <v>0.48240494739630918</v>
      </c>
      <c r="J58">
        <v>400</v>
      </c>
      <c r="K58">
        <v>0.57744329196867461</v>
      </c>
      <c r="M58">
        <v>700</v>
      </c>
      <c r="N58">
        <v>0.49204984493878251</v>
      </c>
      <c r="P58">
        <v>1000</v>
      </c>
      <c r="Q58">
        <v>0.49845654494102593</v>
      </c>
      <c r="S58">
        <v>1500</v>
      </c>
      <c r="T58">
        <v>0.4607462912981316</v>
      </c>
      <c r="W58">
        <v>2000</v>
      </c>
      <c r="X58">
        <v>0.51249732527557201</v>
      </c>
      <c r="AA58">
        <v>3000</v>
      </c>
      <c r="AB58">
        <v>0.47701114096658548</v>
      </c>
      <c r="AE58">
        <v>5000</v>
      </c>
      <c r="AF58">
        <v>0.47027488633630049</v>
      </c>
      <c r="AI58">
        <v>10000</v>
      </c>
      <c r="AJ58">
        <v>0.50922036023390727</v>
      </c>
    </row>
    <row r="59" spans="1:36" x14ac:dyDescent="0.25">
      <c r="A59">
        <v>50</v>
      </c>
      <c r="B59">
        <v>0.68524904643634077</v>
      </c>
      <c r="D59">
        <v>100</v>
      </c>
      <c r="E59">
        <v>0.52467633956589566</v>
      </c>
      <c r="G59">
        <v>200</v>
      </c>
      <c r="H59">
        <v>0.54871663513717084</v>
      </c>
      <c r="J59">
        <v>400</v>
      </c>
      <c r="K59">
        <v>0.65696198097062874</v>
      </c>
      <c r="M59">
        <v>700</v>
      </c>
      <c r="N59">
        <v>0.55984235246374958</v>
      </c>
      <c r="P59">
        <v>1000</v>
      </c>
      <c r="Q59">
        <v>0.46204364449901369</v>
      </c>
      <c r="S59">
        <v>1500</v>
      </c>
      <c r="T59">
        <v>0.44118972271406059</v>
      </c>
      <c r="W59">
        <v>2000</v>
      </c>
      <c r="X59">
        <v>0.50786510270763363</v>
      </c>
      <c r="AA59">
        <v>3000</v>
      </c>
      <c r="AB59">
        <v>0.48406454215518407</v>
      </c>
      <c r="AE59">
        <v>5000</v>
      </c>
      <c r="AF59">
        <v>0.43531061260196402</v>
      </c>
      <c r="AI59">
        <v>10000</v>
      </c>
      <c r="AJ59">
        <v>0.47882018814739297</v>
      </c>
    </row>
    <row r="60" spans="1:36" x14ac:dyDescent="0.25">
      <c r="A60">
        <v>50</v>
      </c>
      <c r="B60">
        <v>0.69402068748948786</v>
      </c>
      <c r="D60">
        <v>100</v>
      </c>
      <c r="E60">
        <v>0.56722003022087852</v>
      </c>
      <c r="G60">
        <v>200</v>
      </c>
      <c r="H60">
        <v>0.51593334201699337</v>
      </c>
      <c r="J60">
        <v>400</v>
      </c>
      <c r="K60">
        <v>0.52461238553486622</v>
      </c>
      <c r="M60">
        <v>700</v>
      </c>
      <c r="N60">
        <v>0.5086857637969241</v>
      </c>
      <c r="P60">
        <v>1000</v>
      </c>
      <c r="Q60">
        <v>0.47058768081045682</v>
      </c>
      <c r="S60">
        <v>1500</v>
      </c>
      <c r="T60">
        <v>0.42183878238998723</v>
      </c>
      <c r="W60">
        <v>2000</v>
      </c>
      <c r="X60">
        <v>0.41281617115040248</v>
      </c>
      <c r="AA60">
        <v>3000</v>
      </c>
      <c r="AB60">
        <v>0.39559833851475196</v>
      </c>
      <c r="AE60">
        <v>5000</v>
      </c>
      <c r="AF60">
        <v>0.38428264191163497</v>
      </c>
      <c r="AI60">
        <v>10000</v>
      </c>
      <c r="AJ60">
        <v>0.36030552872526256</v>
      </c>
    </row>
    <row r="61" spans="1:36" x14ac:dyDescent="0.25">
      <c r="A61">
        <v>50</v>
      </c>
      <c r="B61">
        <v>0.74984323509293604</v>
      </c>
      <c r="D61">
        <v>100</v>
      </c>
      <c r="E61">
        <v>0.52211768447119822</v>
      </c>
      <c r="G61">
        <v>200</v>
      </c>
      <c r="H61">
        <v>0.52674663525955678</v>
      </c>
      <c r="J61">
        <v>400</v>
      </c>
      <c r="K61">
        <v>0.59900240571643182</v>
      </c>
      <c r="M61">
        <v>700</v>
      </c>
      <c r="N61">
        <v>0.62325703371602181</v>
      </c>
      <c r="P61">
        <v>1000</v>
      </c>
      <c r="Q61">
        <v>0.50013104790307927</v>
      </c>
      <c r="S61">
        <v>1500</v>
      </c>
      <c r="T61">
        <v>0.479709834400462</v>
      </c>
      <c r="W61">
        <v>2000</v>
      </c>
      <c r="X61">
        <v>0.525761027094098</v>
      </c>
      <c r="AA61">
        <v>3000</v>
      </c>
      <c r="AB61">
        <v>0.52538742690511153</v>
      </c>
      <c r="AE61">
        <v>5000</v>
      </c>
      <c r="AF61">
        <v>0.47868274253920029</v>
      </c>
      <c r="AI61">
        <v>10000</v>
      </c>
      <c r="AJ61">
        <v>0.52834684413247579</v>
      </c>
    </row>
    <row r="62" spans="1:36" x14ac:dyDescent="0.25">
      <c r="A62">
        <v>50</v>
      </c>
      <c r="B62">
        <v>0.70798001285883838</v>
      </c>
      <c r="D62">
        <v>100</v>
      </c>
      <c r="E62">
        <v>0.60102584705724427</v>
      </c>
      <c r="G62">
        <v>200</v>
      </c>
      <c r="H62">
        <v>0.46106556759975714</v>
      </c>
      <c r="J62">
        <v>400</v>
      </c>
      <c r="K62">
        <v>0.53877962323675244</v>
      </c>
      <c r="M62">
        <v>700</v>
      </c>
      <c r="N62">
        <v>0.51521429128974383</v>
      </c>
      <c r="P62">
        <v>1000</v>
      </c>
      <c r="Q62">
        <v>0.46250218749369165</v>
      </c>
      <c r="S62">
        <v>1500</v>
      </c>
      <c r="T62">
        <v>0.43777716401490868</v>
      </c>
      <c r="W62">
        <v>2000</v>
      </c>
      <c r="X62">
        <v>0.44736458935382178</v>
      </c>
      <c r="AA62">
        <v>3000</v>
      </c>
      <c r="AB62">
        <v>0.43077944481085495</v>
      </c>
      <c r="AE62">
        <v>5000</v>
      </c>
      <c r="AF62">
        <v>0.4526517234229096</v>
      </c>
      <c r="AI62">
        <v>10000</v>
      </c>
      <c r="AJ62">
        <v>0.46182699713231773</v>
      </c>
    </row>
    <row r="63" spans="1:36" x14ac:dyDescent="0.25">
      <c r="A63">
        <v>50</v>
      </c>
      <c r="B63">
        <v>0.70740467350633451</v>
      </c>
      <c r="D63">
        <v>100</v>
      </c>
      <c r="E63">
        <v>0.58758790754317791</v>
      </c>
      <c r="G63">
        <v>200</v>
      </c>
      <c r="H63">
        <v>0.61913317161673898</v>
      </c>
      <c r="J63">
        <v>400</v>
      </c>
      <c r="K63">
        <v>0.52640087606284292</v>
      </c>
      <c r="M63">
        <v>700</v>
      </c>
      <c r="N63">
        <v>0.58226947550716734</v>
      </c>
      <c r="P63">
        <v>1000</v>
      </c>
      <c r="Q63">
        <v>0.64556661962133144</v>
      </c>
      <c r="S63">
        <v>1500</v>
      </c>
      <c r="T63">
        <v>0.63396958084020694</v>
      </c>
      <c r="W63">
        <v>2000</v>
      </c>
      <c r="X63">
        <v>0.58557965219815045</v>
      </c>
      <c r="AA63">
        <v>3000</v>
      </c>
      <c r="AB63">
        <v>0.6166739662749261</v>
      </c>
      <c r="AE63">
        <v>5000</v>
      </c>
      <c r="AF63">
        <v>0.58032042085302527</v>
      </c>
      <c r="AI63">
        <v>10000</v>
      </c>
      <c r="AJ63">
        <v>0.66171495072456465</v>
      </c>
    </row>
    <row r="64" spans="1:36" x14ac:dyDescent="0.25">
      <c r="A64">
        <v>50</v>
      </c>
      <c r="B64">
        <v>0.695388600012249</v>
      </c>
      <c r="D64">
        <v>100</v>
      </c>
      <c r="E64">
        <v>0.53034417296834091</v>
      </c>
      <c r="G64">
        <v>200</v>
      </c>
      <c r="H64">
        <v>0.497080915956992</v>
      </c>
      <c r="J64">
        <v>400</v>
      </c>
      <c r="K64">
        <v>0.47684721246330436</v>
      </c>
      <c r="M64">
        <v>700</v>
      </c>
      <c r="N64">
        <v>0.49717490245529472</v>
      </c>
      <c r="P64">
        <v>1000</v>
      </c>
      <c r="Q64">
        <v>0.48460259556681751</v>
      </c>
      <c r="S64">
        <v>1500</v>
      </c>
      <c r="T64">
        <v>0.46954685364813004</v>
      </c>
      <c r="W64">
        <v>2000</v>
      </c>
      <c r="X64">
        <v>0.46414499123283681</v>
      </c>
      <c r="AA64">
        <v>3000</v>
      </c>
      <c r="AB64">
        <v>0.48237559397762664</v>
      </c>
      <c r="AE64">
        <v>5000</v>
      </c>
      <c r="AF64">
        <v>0.47961961353526045</v>
      </c>
      <c r="AI64">
        <v>10000</v>
      </c>
      <c r="AJ64">
        <v>0.48256526459571397</v>
      </c>
    </row>
    <row r="65" spans="1:36" x14ac:dyDescent="0.25">
      <c r="A65">
        <v>50</v>
      </c>
      <c r="B65">
        <v>0.69738105204458956</v>
      </c>
      <c r="D65">
        <v>100</v>
      </c>
      <c r="E65">
        <v>0.56847133158088425</v>
      </c>
      <c r="G65">
        <v>200</v>
      </c>
      <c r="H65">
        <v>0.51744907107189653</v>
      </c>
      <c r="J65">
        <v>400</v>
      </c>
      <c r="K65">
        <v>0.50306725401493491</v>
      </c>
      <c r="M65">
        <v>700</v>
      </c>
      <c r="N65">
        <v>0.51183766043427836</v>
      </c>
      <c r="P65">
        <v>1000</v>
      </c>
      <c r="Q65">
        <v>0.47545124288735585</v>
      </c>
      <c r="S65">
        <v>1500</v>
      </c>
      <c r="T65">
        <v>0.43150707624303986</v>
      </c>
      <c r="W65">
        <v>2000</v>
      </c>
      <c r="X65">
        <v>0.4219446522386508</v>
      </c>
      <c r="AA65">
        <v>3000</v>
      </c>
      <c r="AB65">
        <v>0.44510348100580549</v>
      </c>
      <c r="AE65">
        <v>5000</v>
      </c>
      <c r="AF65">
        <v>0.43897682681607708</v>
      </c>
      <c r="AI65">
        <v>10000</v>
      </c>
      <c r="AJ65">
        <v>0.41003201019146723</v>
      </c>
    </row>
    <row r="66" spans="1:36" x14ac:dyDescent="0.25">
      <c r="A66">
        <v>50</v>
      </c>
      <c r="B66">
        <v>0.69656168732079304</v>
      </c>
      <c r="D66">
        <v>100</v>
      </c>
      <c r="E66">
        <v>0.56917686306798365</v>
      </c>
      <c r="G66">
        <v>200</v>
      </c>
      <c r="H66">
        <v>0.47346459363389243</v>
      </c>
      <c r="J66">
        <v>400</v>
      </c>
      <c r="K66">
        <v>0.56263441507902823</v>
      </c>
      <c r="M66">
        <v>700</v>
      </c>
      <c r="N66">
        <v>0.52788817767441754</v>
      </c>
      <c r="P66">
        <v>1000</v>
      </c>
      <c r="Q66">
        <v>0.51177163839162843</v>
      </c>
      <c r="S66">
        <v>1500</v>
      </c>
      <c r="T66">
        <v>0.50375982184709589</v>
      </c>
      <c r="W66">
        <v>2000</v>
      </c>
      <c r="X66">
        <v>0.53724213376105923</v>
      </c>
      <c r="AA66">
        <v>3000</v>
      </c>
      <c r="AB66">
        <v>0.50647101594823507</v>
      </c>
      <c r="AE66">
        <v>5000</v>
      </c>
      <c r="AF66">
        <v>0.54058669500347412</v>
      </c>
      <c r="AI66">
        <v>10000</v>
      </c>
      <c r="AJ66">
        <v>0.60029265977294288</v>
      </c>
    </row>
    <row r="67" spans="1:36" x14ac:dyDescent="0.25">
      <c r="A67">
        <v>50</v>
      </c>
      <c r="B67">
        <v>0.62150984168877743</v>
      </c>
      <c r="D67">
        <v>100</v>
      </c>
      <c r="E67">
        <v>0.56685408476147481</v>
      </c>
      <c r="G67">
        <v>200</v>
      </c>
      <c r="H67">
        <v>0.5033820239031771</v>
      </c>
      <c r="J67">
        <v>400</v>
      </c>
      <c r="K67">
        <v>0.53062276808613595</v>
      </c>
      <c r="M67">
        <v>700</v>
      </c>
      <c r="N67">
        <v>0.52648044821148854</v>
      </c>
      <c r="P67">
        <v>1000</v>
      </c>
      <c r="Q67">
        <v>0.56966812385845855</v>
      </c>
      <c r="S67">
        <v>1500</v>
      </c>
      <c r="T67">
        <v>0.55963363761924145</v>
      </c>
      <c r="W67">
        <v>2000</v>
      </c>
      <c r="X67">
        <v>0.50462533100930473</v>
      </c>
      <c r="AA67">
        <v>3000</v>
      </c>
      <c r="AB67">
        <v>0.5300983573780329</v>
      </c>
      <c r="AE67">
        <v>5000</v>
      </c>
      <c r="AF67">
        <v>0.57670794407521697</v>
      </c>
      <c r="AI67">
        <v>10000</v>
      </c>
      <c r="AJ67">
        <v>0.63867631355819587</v>
      </c>
    </row>
    <row r="68" spans="1:36" x14ac:dyDescent="0.25">
      <c r="A68">
        <v>50</v>
      </c>
      <c r="B68">
        <v>0.6919524906732929</v>
      </c>
      <c r="D68">
        <v>100</v>
      </c>
      <c r="E68">
        <v>0.56450698416903389</v>
      </c>
      <c r="G68">
        <v>200</v>
      </c>
      <c r="H68">
        <v>0.4705586051843807</v>
      </c>
      <c r="J68">
        <v>400</v>
      </c>
      <c r="K68">
        <v>0.55149456119539764</v>
      </c>
      <c r="M68">
        <v>700</v>
      </c>
      <c r="N68">
        <v>0.48884408740174307</v>
      </c>
      <c r="P68">
        <v>1000</v>
      </c>
      <c r="Q68">
        <v>0.48568104819431135</v>
      </c>
      <c r="S68">
        <v>1500</v>
      </c>
      <c r="T68">
        <v>0.46985501824552267</v>
      </c>
      <c r="W68">
        <v>2000</v>
      </c>
      <c r="X68">
        <v>0.4789314903847926</v>
      </c>
      <c r="AA68">
        <v>3000</v>
      </c>
      <c r="AB68">
        <v>0.51867867374280363</v>
      </c>
      <c r="AE68">
        <v>5000</v>
      </c>
      <c r="AF68">
        <v>0.45676898023134282</v>
      </c>
      <c r="AI68">
        <v>10000</v>
      </c>
      <c r="AJ68">
        <v>0.50021595984292644</v>
      </c>
    </row>
    <row r="69" spans="1:36" x14ac:dyDescent="0.25">
      <c r="A69">
        <v>50</v>
      </c>
      <c r="B69">
        <v>0.71291046122204982</v>
      </c>
      <c r="D69">
        <v>100</v>
      </c>
      <c r="E69">
        <v>0.50386970425562128</v>
      </c>
      <c r="G69">
        <v>200</v>
      </c>
      <c r="H69">
        <v>0.47906479996974177</v>
      </c>
      <c r="J69">
        <v>400</v>
      </c>
      <c r="K69">
        <v>0.54411552534108465</v>
      </c>
      <c r="M69">
        <v>700</v>
      </c>
      <c r="N69">
        <v>0.51554341379595292</v>
      </c>
      <c r="P69">
        <v>1000</v>
      </c>
      <c r="Q69">
        <v>0.50641959345031284</v>
      </c>
      <c r="S69">
        <v>1500</v>
      </c>
      <c r="T69">
        <v>0.58533112041347446</v>
      </c>
      <c r="W69">
        <v>2000</v>
      </c>
      <c r="X69">
        <v>0.47152566297694026</v>
      </c>
      <c r="AA69">
        <v>3000</v>
      </c>
      <c r="AB69">
        <v>0.47916662639269891</v>
      </c>
      <c r="AE69">
        <v>5000</v>
      </c>
      <c r="AF69">
        <v>0.50890500389460891</v>
      </c>
      <c r="AI69">
        <v>10000</v>
      </c>
      <c r="AJ69">
        <v>0.48872127220412498</v>
      </c>
    </row>
    <row r="70" spans="1:36" x14ac:dyDescent="0.25">
      <c r="A70">
        <v>50</v>
      </c>
      <c r="B70">
        <v>0.70297437529698414</v>
      </c>
      <c r="D70">
        <v>100</v>
      </c>
      <c r="E70">
        <v>0.51515490540378805</v>
      </c>
      <c r="G70">
        <v>200</v>
      </c>
      <c r="H70">
        <v>0.56270411015724464</v>
      </c>
      <c r="J70">
        <v>400</v>
      </c>
      <c r="K70">
        <v>0.53866918524301544</v>
      </c>
      <c r="M70">
        <v>700</v>
      </c>
      <c r="N70">
        <v>0.5160149821772595</v>
      </c>
      <c r="P70">
        <v>1000</v>
      </c>
      <c r="Q70">
        <v>0.55937473491061473</v>
      </c>
      <c r="S70">
        <v>1500</v>
      </c>
      <c r="T70">
        <v>0.4609114853010608</v>
      </c>
      <c r="W70">
        <v>2000</v>
      </c>
      <c r="X70">
        <v>0.46494015713408171</v>
      </c>
      <c r="AA70">
        <v>3000</v>
      </c>
      <c r="AB70">
        <v>0.45395031125759533</v>
      </c>
      <c r="AE70">
        <v>5000</v>
      </c>
      <c r="AF70">
        <v>0.47723004153997378</v>
      </c>
      <c r="AI70">
        <v>10000</v>
      </c>
      <c r="AJ70">
        <v>0.46916655557075815</v>
      </c>
    </row>
    <row r="71" spans="1:36" x14ac:dyDescent="0.25">
      <c r="A71">
        <v>50</v>
      </c>
      <c r="B71">
        <v>0.66849518918410433</v>
      </c>
      <c r="D71">
        <v>100</v>
      </c>
      <c r="E71">
        <v>0.65629219213214518</v>
      </c>
      <c r="G71">
        <v>200</v>
      </c>
      <c r="H71">
        <v>0.45089804956819607</v>
      </c>
      <c r="J71">
        <v>400</v>
      </c>
      <c r="K71">
        <v>0.56108803623994863</v>
      </c>
      <c r="M71">
        <v>700</v>
      </c>
      <c r="N71">
        <v>0.6284915106533836</v>
      </c>
      <c r="P71">
        <v>1000</v>
      </c>
      <c r="Q71">
        <v>0.48756744518291789</v>
      </c>
      <c r="S71">
        <v>1500</v>
      </c>
      <c r="T71">
        <v>0.48823112258407336</v>
      </c>
      <c r="W71">
        <v>2000</v>
      </c>
      <c r="X71">
        <v>0.52168130315329586</v>
      </c>
      <c r="AA71">
        <v>3000</v>
      </c>
      <c r="AB71">
        <v>0.47398332502649865</v>
      </c>
      <c r="AE71">
        <v>5000</v>
      </c>
      <c r="AF71">
        <v>0.52554792929958682</v>
      </c>
      <c r="AI71">
        <v>10000</v>
      </c>
      <c r="AJ71">
        <v>0.53241835775848356</v>
      </c>
    </row>
    <row r="72" spans="1:36" x14ac:dyDescent="0.25">
      <c r="A72">
        <v>50</v>
      </c>
      <c r="B72">
        <v>0.72443157002424952</v>
      </c>
      <c r="D72">
        <v>100</v>
      </c>
      <c r="E72">
        <v>0.56786123728680749</v>
      </c>
      <c r="G72">
        <v>200</v>
      </c>
      <c r="H72">
        <v>0.47207134025231068</v>
      </c>
      <c r="J72">
        <v>400</v>
      </c>
      <c r="K72">
        <v>0.51793406609581849</v>
      </c>
      <c r="M72">
        <v>700</v>
      </c>
      <c r="N72">
        <v>0.45579466896518739</v>
      </c>
      <c r="P72">
        <v>1000</v>
      </c>
      <c r="Q72">
        <v>0.56516436493779065</v>
      </c>
      <c r="S72">
        <v>1500</v>
      </c>
      <c r="T72">
        <v>0.54999898753733856</v>
      </c>
      <c r="W72">
        <v>2000</v>
      </c>
      <c r="X72">
        <v>0.49941168851737894</v>
      </c>
      <c r="AA72">
        <v>3000</v>
      </c>
      <c r="AB72">
        <v>0.51732900293449091</v>
      </c>
      <c r="AE72">
        <v>5000</v>
      </c>
      <c r="AF72">
        <v>0.52315934501134309</v>
      </c>
      <c r="AI72">
        <v>10000</v>
      </c>
      <c r="AJ72">
        <v>0.6044128179708147</v>
      </c>
    </row>
    <row r="73" spans="1:36" x14ac:dyDescent="0.25">
      <c r="A73">
        <v>50</v>
      </c>
      <c r="B73">
        <v>0.69790620353297483</v>
      </c>
      <c r="D73">
        <v>100</v>
      </c>
      <c r="E73">
        <v>0.53845868017949194</v>
      </c>
      <c r="G73">
        <v>200</v>
      </c>
      <c r="H73">
        <v>0.46603237592848629</v>
      </c>
      <c r="J73">
        <v>400</v>
      </c>
      <c r="K73">
        <v>0.57612778965087885</v>
      </c>
      <c r="M73">
        <v>700</v>
      </c>
      <c r="N73">
        <v>0.56361625761138601</v>
      </c>
      <c r="P73">
        <v>1000</v>
      </c>
      <c r="Q73">
        <v>0.51540865351628384</v>
      </c>
      <c r="S73">
        <v>1500</v>
      </c>
      <c r="T73">
        <v>0.54220560857851852</v>
      </c>
      <c r="W73">
        <v>2000</v>
      </c>
      <c r="X73">
        <v>0.52246696237425261</v>
      </c>
      <c r="AA73">
        <v>3000</v>
      </c>
      <c r="AB73">
        <v>0.54753793024482011</v>
      </c>
      <c r="AE73">
        <v>5000</v>
      </c>
      <c r="AF73">
        <v>0.53998530487771312</v>
      </c>
      <c r="AI73">
        <v>10000</v>
      </c>
      <c r="AJ73">
        <v>0.60784472955483837</v>
      </c>
    </row>
    <row r="74" spans="1:36" x14ac:dyDescent="0.25">
      <c r="A74">
        <v>50</v>
      </c>
      <c r="B74">
        <v>0.68896572630717767</v>
      </c>
      <c r="D74">
        <v>100</v>
      </c>
      <c r="E74">
        <v>0.54253371251184013</v>
      </c>
      <c r="G74">
        <v>200</v>
      </c>
      <c r="H74">
        <v>0.49254502569158337</v>
      </c>
      <c r="J74">
        <v>400</v>
      </c>
      <c r="K74">
        <v>0.47385544783028427</v>
      </c>
      <c r="M74">
        <v>700</v>
      </c>
      <c r="N74">
        <v>0.47861505374091545</v>
      </c>
      <c r="P74">
        <v>1000</v>
      </c>
      <c r="Q74">
        <v>0.49692828435301434</v>
      </c>
      <c r="S74">
        <v>1500</v>
      </c>
      <c r="T74">
        <v>0.46898963254669418</v>
      </c>
      <c r="W74">
        <v>2000</v>
      </c>
      <c r="X74">
        <v>0.49698615781256139</v>
      </c>
      <c r="AA74">
        <v>3000</v>
      </c>
      <c r="AB74">
        <v>0.50708987614231782</v>
      </c>
      <c r="AE74">
        <v>5000</v>
      </c>
      <c r="AF74">
        <v>0.46224593924774282</v>
      </c>
      <c r="AI74">
        <v>10000</v>
      </c>
      <c r="AJ74">
        <v>0.48368489226055977</v>
      </c>
    </row>
    <row r="75" spans="1:36" x14ac:dyDescent="0.25">
      <c r="A75">
        <v>50</v>
      </c>
      <c r="B75">
        <v>0.69464553565751841</v>
      </c>
      <c r="D75">
        <v>100</v>
      </c>
      <c r="E75">
        <v>0.58569718933625858</v>
      </c>
      <c r="G75">
        <v>200</v>
      </c>
      <c r="H75">
        <v>0.48182297188711004</v>
      </c>
      <c r="J75">
        <v>400</v>
      </c>
      <c r="K75">
        <v>0.56761647113523261</v>
      </c>
      <c r="M75">
        <v>700</v>
      </c>
      <c r="N75">
        <v>0.52960703485586791</v>
      </c>
      <c r="P75">
        <v>1000</v>
      </c>
      <c r="Q75">
        <v>0.52062241947159005</v>
      </c>
      <c r="S75">
        <v>1500</v>
      </c>
      <c r="T75">
        <v>0.53202944811033182</v>
      </c>
      <c r="W75">
        <v>2000</v>
      </c>
      <c r="X75">
        <v>0.51564650571855819</v>
      </c>
      <c r="AA75">
        <v>3000</v>
      </c>
      <c r="AB75">
        <v>0.5452352147376206</v>
      </c>
      <c r="AE75">
        <v>5000</v>
      </c>
      <c r="AF75">
        <v>0.53452822346555195</v>
      </c>
      <c r="AI75">
        <v>10000</v>
      </c>
      <c r="AJ75">
        <v>0.56076085828197975</v>
      </c>
    </row>
    <row r="76" spans="1:36" x14ac:dyDescent="0.25">
      <c r="A76">
        <v>50</v>
      </c>
      <c r="B76">
        <v>0.70763332768677167</v>
      </c>
      <c r="D76">
        <v>100</v>
      </c>
      <c r="E76">
        <v>0.51422676944188939</v>
      </c>
      <c r="G76">
        <v>200</v>
      </c>
      <c r="H76">
        <v>0.46273047128398775</v>
      </c>
      <c r="J76">
        <v>400</v>
      </c>
      <c r="K76">
        <v>0.5206397660765314</v>
      </c>
      <c r="M76">
        <v>700</v>
      </c>
      <c r="N76">
        <v>0.49819403092852282</v>
      </c>
      <c r="P76">
        <v>1000</v>
      </c>
      <c r="Q76">
        <v>0.45443956576813993</v>
      </c>
      <c r="S76">
        <v>1500</v>
      </c>
      <c r="T76">
        <v>0.41166635668905732</v>
      </c>
      <c r="W76">
        <v>2000</v>
      </c>
      <c r="X76">
        <v>0.40029747823484846</v>
      </c>
      <c r="AA76">
        <v>3000</v>
      </c>
      <c r="AB76">
        <v>0.38415393133760378</v>
      </c>
      <c r="AE76">
        <v>5000</v>
      </c>
      <c r="AF76">
        <v>0.39192264848619646</v>
      </c>
      <c r="AI76">
        <v>10000</v>
      </c>
      <c r="AJ76">
        <v>0.37766580723600929</v>
      </c>
    </row>
    <row r="77" spans="1:36" x14ac:dyDescent="0.25">
      <c r="A77">
        <v>50</v>
      </c>
      <c r="B77">
        <v>0.68085979980096201</v>
      </c>
      <c r="D77">
        <v>100</v>
      </c>
      <c r="E77">
        <v>0.5937673114621681</v>
      </c>
      <c r="G77">
        <v>200</v>
      </c>
      <c r="H77">
        <v>0.45396367616852057</v>
      </c>
      <c r="J77">
        <v>400</v>
      </c>
      <c r="K77">
        <v>0.46928634591555857</v>
      </c>
      <c r="M77">
        <v>700</v>
      </c>
      <c r="N77">
        <v>0.51777739106613452</v>
      </c>
      <c r="P77">
        <v>1000</v>
      </c>
      <c r="Q77">
        <v>0.56987048033887788</v>
      </c>
      <c r="S77">
        <v>1500</v>
      </c>
      <c r="T77">
        <v>0.52859062257700784</v>
      </c>
      <c r="W77">
        <v>2000</v>
      </c>
      <c r="X77">
        <v>0.47394461925675402</v>
      </c>
      <c r="AA77">
        <v>3000</v>
      </c>
      <c r="AB77">
        <v>0.46066887975864235</v>
      </c>
      <c r="AE77">
        <v>5000</v>
      </c>
      <c r="AF77">
        <v>0.52779601226097461</v>
      </c>
      <c r="AI77">
        <v>10000</v>
      </c>
      <c r="AJ77">
        <v>0.48017630991732912</v>
      </c>
    </row>
    <row r="78" spans="1:36" x14ac:dyDescent="0.25">
      <c r="A78">
        <v>50</v>
      </c>
      <c r="B78">
        <v>0.72042722047716068</v>
      </c>
      <c r="D78">
        <v>100</v>
      </c>
      <c r="E78">
        <v>0.50986570332307846</v>
      </c>
      <c r="G78">
        <v>200</v>
      </c>
      <c r="H78">
        <v>0.45888403140038653</v>
      </c>
      <c r="J78">
        <v>400</v>
      </c>
      <c r="K78">
        <v>0.48871796955869956</v>
      </c>
      <c r="M78">
        <v>700</v>
      </c>
      <c r="N78">
        <v>0.52323731213604396</v>
      </c>
      <c r="P78">
        <v>1000</v>
      </c>
      <c r="Q78">
        <v>0.65046644906621232</v>
      </c>
      <c r="S78">
        <v>1500</v>
      </c>
      <c r="T78">
        <v>0.65967891611895491</v>
      </c>
      <c r="W78">
        <v>2000</v>
      </c>
      <c r="X78">
        <v>0.57519206069108764</v>
      </c>
      <c r="AA78">
        <v>3000</v>
      </c>
      <c r="AB78">
        <v>0.59409405729830578</v>
      </c>
      <c r="AE78">
        <v>5000</v>
      </c>
      <c r="AF78">
        <v>0.59158379984871168</v>
      </c>
      <c r="AI78">
        <v>10000</v>
      </c>
      <c r="AJ78">
        <v>0.74845519803917537</v>
      </c>
    </row>
    <row r="79" spans="1:36" x14ac:dyDescent="0.25">
      <c r="A79">
        <v>50</v>
      </c>
      <c r="B79">
        <v>0.70259762679179849</v>
      </c>
      <c r="D79">
        <v>100</v>
      </c>
      <c r="E79">
        <v>0.5346743423762147</v>
      </c>
      <c r="G79">
        <v>200</v>
      </c>
      <c r="H79">
        <v>0.49757668316085019</v>
      </c>
      <c r="J79">
        <v>400</v>
      </c>
      <c r="K79">
        <v>0.52494320566255603</v>
      </c>
      <c r="M79">
        <v>700</v>
      </c>
      <c r="N79">
        <v>0.53237730618451207</v>
      </c>
      <c r="P79">
        <v>1000</v>
      </c>
      <c r="Q79">
        <v>0.53390133815174545</v>
      </c>
      <c r="S79">
        <v>1500</v>
      </c>
      <c r="T79">
        <v>0.56906296809959633</v>
      </c>
      <c r="W79">
        <v>2000</v>
      </c>
      <c r="X79">
        <v>0.54622329217068688</v>
      </c>
      <c r="AA79">
        <v>3000</v>
      </c>
      <c r="AB79">
        <v>0.53722768854555636</v>
      </c>
      <c r="AE79">
        <v>5000</v>
      </c>
      <c r="AF79">
        <v>0.57004826760660432</v>
      </c>
      <c r="AI79">
        <v>10000</v>
      </c>
      <c r="AJ79">
        <v>0.77575560590069537</v>
      </c>
    </row>
    <row r="80" spans="1:36" x14ac:dyDescent="0.25">
      <c r="A80">
        <v>50</v>
      </c>
      <c r="B80">
        <v>0.75063401804417795</v>
      </c>
      <c r="D80">
        <v>100</v>
      </c>
      <c r="E80">
        <v>0.53777753271001472</v>
      </c>
      <c r="G80">
        <v>200</v>
      </c>
      <c r="H80">
        <v>0.47071413817779695</v>
      </c>
      <c r="J80">
        <v>400</v>
      </c>
      <c r="K80">
        <v>0.47165205861258896</v>
      </c>
      <c r="M80">
        <v>700</v>
      </c>
      <c r="N80">
        <v>0.57535169884190041</v>
      </c>
      <c r="P80">
        <v>1000</v>
      </c>
      <c r="Q80">
        <v>0.59433987288861378</v>
      </c>
      <c r="S80">
        <v>1500</v>
      </c>
      <c r="T80">
        <v>0.46246224709014339</v>
      </c>
      <c r="W80">
        <v>2000</v>
      </c>
      <c r="X80">
        <v>0.50072296221439794</v>
      </c>
      <c r="AA80">
        <v>3000</v>
      </c>
      <c r="AB80">
        <v>0.46769789692961872</v>
      </c>
      <c r="AE80">
        <v>5000</v>
      </c>
      <c r="AF80">
        <v>0.43313679286386625</v>
      </c>
      <c r="AI80">
        <v>10000</v>
      </c>
      <c r="AJ80">
        <v>0.43936632291528493</v>
      </c>
    </row>
    <row r="81" spans="1:36" x14ac:dyDescent="0.25">
      <c r="A81">
        <v>50</v>
      </c>
      <c r="B81">
        <v>0.68957649964984646</v>
      </c>
      <c r="D81">
        <v>100</v>
      </c>
      <c r="E81">
        <v>0.54363457374287039</v>
      </c>
      <c r="G81">
        <v>200</v>
      </c>
      <c r="H81">
        <v>0.50155566098327398</v>
      </c>
      <c r="J81">
        <v>400</v>
      </c>
      <c r="K81">
        <v>0.58566601483271619</v>
      </c>
      <c r="M81">
        <v>700</v>
      </c>
      <c r="N81">
        <v>0.51599578362161258</v>
      </c>
      <c r="P81">
        <v>1000</v>
      </c>
      <c r="Q81">
        <v>0.49217201195365429</v>
      </c>
      <c r="S81">
        <v>1500</v>
      </c>
      <c r="T81">
        <v>0.48078464485823508</v>
      </c>
      <c r="W81">
        <v>2000</v>
      </c>
      <c r="X81">
        <v>0.47701098663735941</v>
      </c>
      <c r="AA81">
        <v>3000</v>
      </c>
      <c r="AB81">
        <v>0.46806621905909518</v>
      </c>
      <c r="AE81">
        <v>5000</v>
      </c>
      <c r="AF81">
        <v>0.49233455149390565</v>
      </c>
      <c r="AI81">
        <v>10000</v>
      </c>
      <c r="AJ81">
        <v>0.46534990122767078</v>
      </c>
    </row>
    <row r="82" spans="1:36" x14ac:dyDescent="0.25">
      <c r="A82">
        <v>50</v>
      </c>
      <c r="D82">
        <v>100</v>
      </c>
      <c r="E82">
        <v>0.57275205390492157</v>
      </c>
      <c r="G82">
        <v>200</v>
      </c>
      <c r="H82">
        <v>0.51235460160786928</v>
      </c>
      <c r="J82">
        <v>400</v>
      </c>
      <c r="K82">
        <v>0.45485285943391385</v>
      </c>
      <c r="M82">
        <v>700</v>
      </c>
      <c r="N82">
        <v>0.56785679260511435</v>
      </c>
      <c r="P82">
        <v>1000</v>
      </c>
      <c r="Q82">
        <v>0.62795969214245861</v>
      </c>
      <c r="S82">
        <v>1500</v>
      </c>
      <c r="T82">
        <v>0.56238946373238285</v>
      </c>
      <c r="W82">
        <v>2000</v>
      </c>
      <c r="X82">
        <v>0.58483257528355803</v>
      </c>
      <c r="AA82">
        <v>3000</v>
      </c>
      <c r="AB82">
        <v>0.57893972987039632</v>
      </c>
      <c r="AE82">
        <v>5000</v>
      </c>
      <c r="AF82">
        <v>0.55544643880583111</v>
      </c>
      <c r="AI82">
        <v>10000</v>
      </c>
      <c r="AJ82">
        <v>0.71736835349691186</v>
      </c>
    </row>
    <row r="83" spans="1:36" x14ac:dyDescent="0.25">
      <c r="A83">
        <v>50</v>
      </c>
      <c r="B83">
        <v>0.71255642997885138</v>
      </c>
      <c r="D83">
        <v>100</v>
      </c>
      <c r="E83">
        <v>0.55378344880399621</v>
      </c>
      <c r="G83">
        <v>200</v>
      </c>
      <c r="H83">
        <v>0.46629982847620399</v>
      </c>
      <c r="J83">
        <v>400</v>
      </c>
      <c r="K83">
        <v>0.55519580814368885</v>
      </c>
      <c r="M83">
        <v>700</v>
      </c>
      <c r="N83">
        <v>0.52073600578152635</v>
      </c>
      <c r="P83">
        <v>1000</v>
      </c>
      <c r="Q83">
        <v>0.5327626971263234</v>
      </c>
      <c r="S83">
        <v>1500</v>
      </c>
      <c r="T83">
        <v>0.56494583475454352</v>
      </c>
      <c r="W83">
        <v>2000</v>
      </c>
      <c r="X83">
        <v>0.56380657641221965</v>
      </c>
      <c r="AA83">
        <v>3000</v>
      </c>
      <c r="AB83">
        <v>0.55954869481354996</v>
      </c>
      <c r="AE83">
        <v>5000</v>
      </c>
      <c r="AF83">
        <v>0.54967119226246774</v>
      </c>
      <c r="AI83">
        <v>10000</v>
      </c>
      <c r="AJ83">
        <v>0.61671575862917982</v>
      </c>
    </row>
    <row r="84" spans="1:36" x14ac:dyDescent="0.25">
      <c r="A84">
        <v>50</v>
      </c>
      <c r="B84">
        <v>0.69432335796645428</v>
      </c>
      <c r="D84">
        <v>100</v>
      </c>
      <c r="E84">
        <v>0.56119365916185149</v>
      </c>
      <c r="G84">
        <v>200</v>
      </c>
      <c r="H84">
        <v>0.46559698231762692</v>
      </c>
      <c r="J84">
        <v>400</v>
      </c>
      <c r="K84">
        <v>0.545449423702555</v>
      </c>
      <c r="M84">
        <v>700</v>
      </c>
      <c r="N84">
        <v>0.45783369755777159</v>
      </c>
      <c r="P84">
        <v>1000</v>
      </c>
      <c r="Q84">
        <v>0.55566182067287895</v>
      </c>
      <c r="S84">
        <v>1500</v>
      </c>
      <c r="T84">
        <v>0.42450920270976134</v>
      </c>
      <c r="W84">
        <v>2000</v>
      </c>
      <c r="X84">
        <v>0.40313667299558109</v>
      </c>
      <c r="AA84">
        <v>3000</v>
      </c>
      <c r="AB84">
        <v>0.39710304846295819</v>
      </c>
      <c r="AE84">
        <v>5000</v>
      </c>
      <c r="AF84">
        <v>0.40019086760590272</v>
      </c>
      <c r="AI84">
        <v>10000</v>
      </c>
      <c r="AJ84">
        <v>0.38030452833287381</v>
      </c>
    </row>
    <row r="85" spans="1:36" x14ac:dyDescent="0.25">
      <c r="A85">
        <v>50</v>
      </c>
      <c r="D85">
        <v>100</v>
      </c>
      <c r="E85">
        <v>0.53933199840050827</v>
      </c>
      <c r="G85">
        <v>200</v>
      </c>
      <c r="H85">
        <v>0.58101033422250847</v>
      </c>
      <c r="J85">
        <v>400</v>
      </c>
      <c r="K85">
        <v>0.48919324184141705</v>
      </c>
      <c r="M85">
        <v>700</v>
      </c>
      <c r="N85">
        <v>0.59916296984259731</v>
      </c>
      <c r="P85">
        <v>1000</v>
      </c>
      <c r="Q85">
        <v>0.61067037420957648</v>
      </c>
      <c r="S85">
        <v>1500</v>
      </c>
      <c r="T85">
        <v>0.55680262230745747</v>
      </c>
      <c r="W85">
        <v>2000</v>
      </c>
      <c r="X85">
        <v>0.58217842126414776</v>
      </c>
      <c r="AA85">
        <v>3000</v>
      </c>
      <c r="AB85">
        <v>0.55476393323916984</v>
      </c>
      <c r="AE85">
        <v>5000</v>
      </c>
      <c r="AF85">
        <v>0.56059560254736029</v>
      </c>
      <c r="AI85">
        <v>10000</v>
      </c>
      <c r="AJ85">
        <v>0.61036961741500573</v>
      </c>
    </row>
    <row r="86" spans="1:36" x14ac:dyDescent="0.25">
      <c r="A86">
        <v>50</v>
      </c>
      <c r="B86">
        <v>0.70649320510078517</v>
      </c>
      <c r="D86">
        <v>100</v>
      </c>
      <c r="E86">
        <v>0.49543505649918218</v>
      </c>
      <c r="G86">
        <v>200</v>
      </c>
      <c r="H86">
        <v>0.5365483930267847</v>
      </c>
      <c r="J86">
        <v>400</v>
      </c>
      <c r="K86">
        <v>0.50353715564060653</v>
      </c>
      <c r="M86">
        <v>700</v>
      </c>
      <c r="N86">
        <v>0.55682422839902146</v>
      </c>
      <c r="P86">
        <v>1000</v>
      </c>
      <c r="Q86">
        <v>0.57956155318560787</v>
      </c>
      <c r="S86">
        <v>1500</v>
      </c>
      <c r="T86">
        <v>0.50448714462082989</v>
      </c>
      <c r="W86">
        <v>2000</v>
      </c>
      <c r="X86">
        <v>0.54552862546105962</v>
      </c>
      <c r="AA86">
        <v>3000</v>
      </c>
      <c r="AB86">
        <v>0.54744829583067467</v>
      </c>
      <c r="AE86">
        <v>5000</v>
      </c>
      <c r="AF86">
        <v>0.56657264998593138</v>
      </c>
      <c r="AI86">
        <v>10000</v>
      </c>
      <c r="AJ86">
        <v>0.5486584221533285</v>
      </c>
    </row>
    <row r="87" spans="1:36" x14ac:dyDescent="0.25">
      <c r="A87">
        <v>50</v>
      </c>
      <c r="B87">
        <v>0.69246177711730117</v>
      </c>
      <c r="D87">
        <v>100</v>
      </c>
      <c r="E87">
        <v>0.52195421895559413</v>
      </c>
      <c r="G87">
        <v>200</v>
      </c>
      <c r="H87">
        <v>0.49191746132918485</v>
      </c>
      <c r="J87">
        <v>400</v>
      </c>
      <c r="K87">
        <v>0.53175591499113184</v>
      </c>
      <c r="M87">
        <v>700</v>
      </c>
      <c r="N87">
        <v>0.49740000706354698</v>
      </c>
      <c r="P87">
        <v>1000</v>
      </c>
      <c r="Q87">
        <v>0.52826060496129046</v>
      </c>
      <c r="S87">
        <v>1500</v>
      </c>
      <c r="T87">
        <v>0.52611820665349573</v>
      </c>
      <c r="W87">
        <v>2000</v>
      </c>
      <c r="X87">
        <v>0.5441707134721081</v>
      </c>
      <c r="AA87">
        <v>3000</v>
      </c>
      <c r="AB87">
        <v>0.53225674419358504</v>
      </c>
      <c r="AE87">
        <v>5000</v>
      </c>
      <c r="AF87">
        <v>0.59465692684939275</v>
      </c>
      <c r="AI87">
        <v>10000</v>
      </c>
      <c r="AJ87">
        <v>0.63958790542712551</v>
      </c>
    </row>
    <row r="88" spans="1:36" x14ac:dyDescent="0.25">
      <c r="A88">
        <v>50</v>
      </c>
      <c r="B88">
        <v>0.63903540679998927</v>
      </c>
      <c r="D88">
        <v>100</v>
      </c>
      <c r="E88">
        <v>0.56294751821163547</v>
      </c>
      <c r="G88">
        <v>200</v>
      </c>
      <c r="H88">
        <v>0.52702269937805435</v>
      </c>
      <c r="J88">
        <v>400</v>
      </c>
      <c r="K88">
        <v>0.55195254860486398</v>
      </c>
      <c r="M88">
        <v>700</v>
      </c>
      <c r="N88">
        <v>0.47514273876566659</v>
      </c>
      <c r="P88">
        <v>1000</v>
      </c>
      <c r="Q88">
        <v>0.55774915431303063</v>
      </c>
      <c r="S88">
        <v>1500</v>
      </c>
      <c r="T88">
        <v>0.48181633573041605</v>
      </c>
      <c r="W88">
        <v>2000</v>
      </c>
      <c r="X88">
        <v>0.52011430592969521</v>
      </c>
      <c r="AA88">
        <v>3000</v>
      </c>
      <c r="AB88">
        <v>0.51392678429344529</v>
      </c>
      <c r="AE88">
        <v>5000</v>
      </c>
      <c r="AF88">
        <v>0.48612310882771054</v>
      </c>
      <c r="AI88">
        <v>10000</v>
      </c>
      <c r="AJ88">
        <v>0.50723942116178633</v>
      </c>
    </row>
    <row r="89" spans="1:36" x14ac:dyDescent="0.25">
      <c r="A89">
        <v>50</v>
      </c>
      <c r="B89">
        <v>0.62634127242093574</v>
      </c>
      <c r="D89">
        <v>100</v>
      </c>
      <c r="E89">
        <v>0.5566902088996345</v>
      </c>
      <c r="G89">
        <v>200</v>
      </c>
      <c r="H89">
        <v>0.45901400747406707</v>
      </c>
      <c r="J89">
        <v>400</v>
      </c>
      <c r="K89">
        <v>0.54633521172498833</v>
      </c>
      <c r="M89">
        <v>700</v>
      </c>
      <c r="N89">
        <v>0.48733335861374466</v>
      </c>
      <c r="P89">
        <v>1000</v>
      </c>
      <c r="Q89">
        <v>0.45592341040506429</v>
      </c>
      <c r="S89">
        <v>1500</v>
      </c>
      <c r="T89">
        <v>0.42014369190925727</v>
      </c>
      <c r="W89">
        <v>2000</v>
      </c>
      <c r="X89">
        <v>0.39001992346553593</v>
      </c>
      <c r="AA89">
        <v>3000</v>
      </c>
      <c r="AB89">
        <v>0.36977217601233231</v>
      </c>
      <c r="AE89">
        <v>5000</v>
      </c>
      <c r="AF89">
        <v>0.36160260413353817</v>
      </c>
      <c r="AI89">
        <v>10000</v>
      </c>
      <c r="AJ89">
        <v>0.34373473680026262</v>
      </c>
    </row>
    <row r="90" spans="1:36" x14ac:dyDescent="0.25">
      <c r="A90">
        <v>50</v>
      </c>
      <c r="B90">
        <v>0.76213685426608346</v>
      </c>
      <c r="D90">
        <v>100</v>
      </c>
      <c r="E90">
        <v>0.59011798086532063</v>
      </c>
      <c r="G90">
        <v>200</v>
      </c>
      <c r="H90">
        <v>0.47029470220884917</v>
      </c>
      <c r="J90">
        <v>400</v>
      </c>
      <c r="K90">
        <v>0.49903876737698455</v>
      </c>
      <c r="M90">
        <v>700</v>
      </c>
      <c r="N90">
        <v>0.5160528237033416</v>
      </c>
      <c r="P90">
        <v>1000</v>
      </c>
      <c r="Q90">
        <v>0.4625052740782008</v>
      </c>
      <c r="S90">
        <v>1500</v>
      </c>
      <c r="T90">
        <v>0.40120153883757581</v>
      </c>
      <c r="W90">
        <v>2000</v>
      </c>
      <c r="X90">
        <v>0.39697254766991169</v>
      </c>
      <c r="AA90">
        <v>3000</v>
      </c>
      <c r="AB90">
        <v>0.38611412856182453</v>
      </c>
      <c r="AE90">
        <v>5000</v>
      </c>
      <c r="AF90">
        <v>0.39163593565114174</v>
      </c>
      <c r="AI90">
        <v>10000</v>
      </c>
      <c r="AJ90">
        <v>0.35166482058699317</v>
      </c>
    </row>
    <row r="91" spans="1:36" x14ac:dyDescent="0.25">
      <c r="A91">
        <v>50</v>
      </c>
      <c r="B91">
        <v>0.71098739560947466</v>
      </c>
      <c r="D91">
        <v>100</v>
      </c>
      <c r="E91">
        <v>0.57199726052905631</v>
      </c>
      <c r="G91">
        <v>200</v>
      </c>
      <c r="H91">
        <v>0.46377617524984022</v>
      </c>
      <c r="J91">
        <v>400</v>
      </c>
      <c r="K91">
        <v>0.55178253953010048</v>
      </c>
      <c r="M91">
        <v>700</v>
      </c>
      <c r="N91">
        <v>0.5725011145843284</v>
      </c>
      <c r="P91">
        <v>1000</v>
      </c>
      <c r="Q91">
        <v>0.57031593621523702</v>
      </c>
      <c r="S91">
        <v>1500</v>
      </c>
      <c r="T91">
        <v>0.55112052888457996</v>
      </c>
      <c r="W91">
        <v>2000</v>
      </c>
      <c r="X91">
        <v>0.5540067323273874</v>
      </c>
      <c r="AA91">
        <v>3000</v>
      </c>
      <c r="AB91">
        <v>0.59229896147947958</v>
      </c>
      <c r="AE91">
        <v>5000</v>
      </c>
      <c r="AF91">
        <v>0.57128450643420547</v>
      </c>
      <c r="AI91">
        <v>10000</v>
      </c>
      <c r="AJ91">
        <v>0.73301752215332672</v>
      </c>
    </row>
    <row r="92" spans="1:36" x14ac:dyDescent="0.25">
      <c r="A92">
        <v>50</v>
      </c>
      <c r="B92">
        <v>0.65020946003998126</v>
      </c>
      <c r="D92">
        <v>100</v>
      </c>
      <c r="E92">
        <v>0.56801525785381357</v>
      </c>
      <c r="G92">
        <v>200</v>
      </c>
      <c r="H92">
        <v>0.49158136314198508</v>
      </c>
      <c r="J92">
        <v>400</v>
      </c>
      <c r="K92">
        <v>0.55126911706284998</v>
      </c>
      <c r="M92">
        <v>700</v>
      </c>
      <c r="N92">
        <v>0.53862480015777392</v>
      </c>
      <c r="P92">
        <v>1000</v>
      </c>
      <c r="Q92">
        <v>0.53812465000391274</v>
      </c>
      <c r="S92">
        <v>1500</v>
      </c>
      <c r="T92">
        <v>0.52668657032500898</v>
      </c>
      <c r="W92">
        <v>2000</v>
      </c>
      <c r="X92">
        <v>0.47888006788687032</v>
      </c>
      <c r="AA92">
        <v>3000</v>
      </c>
      <c r="AB92">
        <v>0.4911487474571839</v>
      </c>
      <c r="AE92">
        <v>5000</v>
      </c>
      <c r="AF92">
        <v>0.49319765312019609</v>
      </c>
      <c r="AI92">
        <v>10000</v>
      </c>
      <c r="AJ92">
        <v>0.49403671025316098</v>
      </c>
    </row>
    <row r="93" spans="1:36" x14ac:dyDescent="0.25">
      <c r="A93">
        <v>50</v>
      </c>
      <c r="B93">
        <v>0.68040718304854153</v>
      </c>
      <c r="D93">
        <v>100</v>
      </c>
      <c r="E93">
        <v>0.51614529777523543</v>
      </c>
      <c r="G93">
        <v>200</v>
      </c>
      <c r="H93">
        <v>0.50768589561103294</v>
      </c>
      <c r="J93">
        <v>400</v>
      </c>
      <c r="K93">
        <v>0.56186727536512637</v>
      </c>
      <c r="M93">
        <v>700</v>
      </c>
      <c r="N93">
        <v>0.51852508529762875</v>
      </c>
      <c r="P93">
        <v>1000</v>
      </c>
      <c r="Q93">
        <v>0.49347686555489301</v>
      </c>
      <c r="S93">
        <v>1500</v>
      </c>
      <c r="T93">
        <v>0.48536279046557318</v>
      </c>
      <c r="W93">
        <v>2000</v>
      </c>
      <c r="X93">
        <v>0.50183515121057598</v>
      </c>
      <c r="AA93">
        <v>3000</v>
      </c>
      <c r="AB93">
        <v>0.51042329481465532</v>
      </c>
      <c r="AE93">
        <v>5000</v>
      </c>
      <c r="AF93">
        <v>0.48814645757098701</v>
      </c>
      <c r="AI93">
        <v>10000</v>
      </c>
      <c r="AJ93">
        <v>0.48832134344927497</v>
      </c>
    </row>
    <row r="94" spans="1:36" x14ac:dyDescent="0.25">
      <c r="A94">
        <v>50</v>
      </c>
      <c r="B94">
        <v>0.68358364889858869</v>
      </c>
      <c r="D94">
        <v>100</v>
      </c>
      <c r="E94">
        <v>0.58345904517699032</v>
      </c>
      <c r="G94">
        <v>200</v>
      </c>
      <c r="H94">
        <v>0.45674166395843757</v>
      </c>
      <c r="J94">
        <v>400</v>
      </c>
      <c r="K94">
        <v>0.50504041489409401</v>
      </c>
      <c r="M94">
        <v>700</v>
      </c>
      <c r="N94">
        <v>0.52028647561361507</v>
      </c>
      <c r="P94">
        <v>1000</v>
      </c>
      <c r="Q94">
        <v>0.50869712242791765</v>
      </c>
      <c r="S94">
        <v>1500</v>
      </c>
      <c r="T94">
        <v>0.49718286584332827</v>
      </c>
      <c r="W94">
        <v>2000</v>
      </c>
      <c r="X94">
        <v>0.57104369111080233</v>
      </c>
      <c r="AA94">
        <v>3000</v>
      </c>
      <c r="AB94">
        <v>0.53337840900420674</v>
      </c>
      <c r="AE94">
        <v>5000</v>
      </c>
      <c r="AF94">
        <v>0.58078828533292082</v>
      </c>
      <c r="AI94">
        <v>10000</v>
      </c>
      <c r="AJ94">
        <v>0.62191276443060073</v>
      </c>
    </row>
    <row r="95" spans="1:36" x14ac:dyDescent="0.25">
      <c r="A95">
        <v>50</v>
      </c>
      <c r="B95">
        <v>0.68044360474574939</v>
      </c>
      <c r="D95">
        <v>100</v>
      </c>
      <c r="E95">
        <v>0.58096687511261969</v>
      </c>
      <c r="G95">
        <v>200</v>
      </c>
      <c r="H95">
        <v>0.55612857398235127</v>
      </c>
      <c r="J95">
        <v>400</v>
      </c>
      <c r="K95">
        <v>0.52684503557370821</v>
      </c>
      <c r="M95">
        <v>700</v>
      </c>
      <c r="N95">
        <v>0.53197024741944654</v>
      </c>
      <c r="P95">
        <v>1000</v>
      </c>
      <c r="Q95">
        <v>0.50708660436273811</v>
      </c>
      <c r="S95">
        <v>1500</v>
      </c>
      <c r="T95">
        <v>0.47094495296739053</v>
      </c>
      <c r="W95">
        <v>2000</v>
      </c>
      <c r="X95">
        <v>0.52427891094449863</v>
      </c>
      <c r="AA95">
        <v>3000</v>
      </c>
      <c r="AB95">
        <v>0.46970729431091518</v>
      </c>
      <c r="AE95">
        <v>5000</v>
      </c>
      <c r="AF95">
        <v>0.49226158463610958</v>
      </c>
      <c r="AI95">
        <v>10000</v>
      </c>
      <c r="AJ95">
        <v>0.50790553696470342</v>
      </c>
    </row>
    <row r="96" spans="1:36" x14ac:dyDescent="0.25">
      <c r="A96">
        <v>50</v>
      </c>
      <c r="B96">
        <v>0.70682519813058842</v>
      </c>
      <c r="D96">
        <v>100</v>
      </c>
      <c r="E96">
        <v>0.52990458160254905</v>
      </c>
      <c r="G96">
        <v>200</v>
      </c>
      <c r="H96">
        <v>0.47181141897079654</v>
      </c>
      <c r="J96">
        <v>400</v>
      </c>
      <c r="K96">
        <v>0.59690544193261175</v>
      </c>
      <c r="M96">
        <v>700</v>
      </c>
      <c r="N96">
        <v>0.50686396902209441</v>
      </c>
      <c r="P96">
        <v>1000</v>
      </c>
      <c r="Q96">
        <v>0.56883351140718685</v>
      </c>
      <c r="S96">
        <v>1500</v>
      </c>
      <c r="T96">
        <v>0.49723009058631812</v>
      </c>
      <c r="W96">
        <v>2000</v>
      </c>
      <c r="X96">
        <v>0.51475068629647092</v>
      </c>
      <c r="AA96">
        <v>3000</v>
      </c>
      <c r="AB96">
        <v>0.51133448542759818</v>
      </c>
      <c r="AE96">
        <v>5000</v>
      </c>
      <c r="AF96">
        <v>0.52333349010934882</v>
      </c>
      <c r="AI96">
        <v>10000</v>
      </c>
      <c r="AJ96">
        <v>0.51803888650574892</v>
      </c>
    </row>
    <row r="97" spans="1:36" x14ac:dyDescent="0.25">
      <c r="A97">
        <v>50</v>
      </c>
      <c r="B97">
        <v>0.67299246627730291</v>
      </c>
      <c r="D97">
        <v>100</v>
      </c>
      <c r="E97">
        <v>0.50289400402643747</v>
      </c>
      <c r="G97">
        <v>200</v>
      </c>
      <c r="H97">
        <v>0.46171421333435375</v>
      </c>
      <c r="J97">
        <v>400</v>
      </c>
      <c r="K97">
        <v>0.58285839583151144</v>
      </c>
      <c r="M97">
        <v>700</v>
      </c>
      <c r="N97">
        <v>0.58554539111009896</v>
      </c>
      <c r="P97">
        <v>1000</v>
      </c>
      <c r="Q97">
        <v>0.58448589011149132</v>
      </c>
      <c r="S97">
        <v>1500</v>
      </c>
      <c r="T97">
        <v>0.57531836372920175</v>
      </c>
      <c r="W97">
        <v>2000</v>
      </c>
      <c r="X97">
        <v>0.51658924122518579</v>
      </c>
      <c r="AA97">
        <v>3000</v>
      </c>
      <c r="AB97">
        <v>0.51629860842780506</v>
      </c>
      <c r="AE97">
        <v>5000</v>
      </c>
      <c r="AF97">
        <v>0.55003590308806782</v>
      </c>
      <c r="AI97">
        <v>10000</v>
      </c>
      <c r="AJ97">
        <v>0.62739879800545761</v>
      </c>
    </row>
    <row r="98" spans="1:36" x14ac:dyDescent="0.25">
      <c r="A98">
        <v>50</v>
      </c>
      <c r="B98">
        <v>0.66459720333920047</v>
      </c>
      <c r="D98">
        <v>100</v>
      </c>
      <c r="E98">
        <v>0.53961966807676021</v>
      </c>
      <c r="G98">
        <v>200</v>
      </c>
      <c r="H98">
        <v>0.54012259615667968</v>
      </c>
      <c r="J98">
        <v>400</v>
      </c>
      <c r="K98">
        <v>0.50334856532709793</v>
      </c>
      <c r="M98">
        <v>700</v>
      </c>
      <c r="N98">
        <v>0.56253434800924196</v>
      </c>
      <c r="P98">
        <v>1000</v>
      </c>
      <c r="Q98">
        <v>0.54929425856221148</v>
      </c>
      <c r="S98">
        <v>1500</v>
      </c>
      <c r="T98">
        <v>0.59893147600441177</v>
      </c>
      <c r="W98">
        <v>2000</v>
      </c>
      <c r="X98">
        <v>0.54717784929598379</v>
      </c>
      <c r="AA98">
        <v>3000</v>
      </c>
      <c r="AB98">
        <v>0.55950474185013976</v>
      </c>
      <c r="AE98">
        <v>5000</v>
      </c>
      <c r="AF98">
        <v>0.58120052955996171</v>
      </c>
      <c r="AI98">
        <v>10000</v>
      </c>
      <c r="AJ98">
        <v>0.71175305376281217</v>
      </c>
    </row>
    <row r="99" spans="1:36" x14ac:dyDescent="0.25">
      <c r="A99">
        <v>50</v>
      </c>
      <c r="B99">
        <v>0.69154833329766607</v>
      </c>
      <c r="D99">
        <v>100</v>
      </c>
      <c r="G99">
        <v>200</v>
      </c>
      <c r="H99">
        <v>0.45382820597441376</v>
      </c>
      <c r="J99">
        <v>400</v>
      </c>
      <c r="K99">
        <v>0.55618277440633179</v>
      </c>
      <c r="M99">
        <v>700</v>
      </c>
      <c r="N99">
        <v>0.50228002063587907</v>
      </c>
      <c r="P99">
        <v>1000</v>
      </c>
      <c r="Q99">
        <v>0.46154537716170374</v>
      </c>
      <c r="S99">
        <v>1500</v>
      </c>
      <c r="T99">
        <v>0.4122452764795918</v>
      </c>
      <c r="W99">
        <v>2000</v>
      </c>
      <c r="X99">
        <v>0.39544657115443688</v>
      </c>
      <c r="AA99">
        <v>3000</v>
      </c>
      <c r="AB99">
        <v>0.37672220748572044</v>
      </c>
      <c r="AE99">
        <v>5000</v>
      </c>
      <c r="AF99">
        <v>0.38896588572151003</v>
      </c>
      <c r="AI99">
        <v>10000</v>
      </c>
      <c r="AJ99">
        <v>0.35817890286430892</v>
      </c>
    </row>
    <row r="100" spans="1:36" x14ac:dyDescent="0.25">
      <c r="A100">
        <v>50</v>
      </c>
      <c r="B100">
        <v>0.65643658255548276</v>
      </c>
      <c r="D100">
        <v>100</v>
      </c>
      <c r="E100">
        <v>0.57696777275919642</v>
      </c>
      <c r="G100">
        <v>200</v>
      </c>
      <c r="H100">
        <v>0.50850587765173128</v>
      </c>
      <c r="J100">
        <v>400</v>
      </c>
      <c r="K100">
        <v>0.46031916973375669</v>
      </c>
      <c r="M100">
        <v>700</v>
      </c>
      <c r="N100">
        <v>0.53216223297591514</v>
      </c>
      <c r="P100">
        <v>1000</v>
      </c>
      <c r="Q100">
        <v>0.51007772081301195</v>
      </c>
      <c r="S100">
        <v>1500</v>
      </c>
      <c r="T100">
        <v>0.54993626814011276</v>
      </c>
      <c r="W100">
        <v>2000</v>
      </c>
      <c r="X100">
        <v>0.57845137046936013</v>
      </c>
      <c r="AA100">
        <v>3000</v>
      </c>
      <c r="AB100">
        <v>0.49346461181439233</v>
      </c>
      <c r="AE100">
        <v>5000</v>
      </c>
      <c r="AF100">
        <v>0.51624965519749011</v>
      </c>
      <c r="AI100">
        <v>10000</v>
      </c>
      <c r="AJ100">
        <v>0.54163601027320163</v>
      </c>
    </row>
    <row r="101" spans="1:36" x14ac:dyDescent="0.25">
      <c r="A101">
        <v>50</v>
      </c>
      <c r="B101">
        <v>0.63396902525499521</v>
      </c>
      <c r="D101">
        <v>100</v>
      </c>
      <c r="E101">
        <v>0.59432394611254658</v>
      </c>
      <c r="G101">
        <v>200</v>
      </c>
      <c r="H101">
        <v>0.48718507909392555</v>
      </c>
      <c r="J101">
        <v>400</v>
      </c>
      <c r="K101">
        <v>0.58305778919080198</v>
      </c>
      <c r="M101">
        <v>700</v>
      </c>
      <c r="N101">
        <v>0.47983764986498617</v>
      </c>
      <c r="P101">
        <v>1000</v>
      </c>
      <c r="Q101">
        <v>0.48382283172227264</v>
      </c>
      <c r="S101">
        <v>1500</v>
      </c>
      <c r="T101">
        <v>0.51299429624738935</v>
      </c>
      <c r="W101">
        <v>2000</v>
      </c>
      <c r="X101">
        <v>0.50072293134855217</v>
      </c>
      <c r="AA101">
        <v>3000</v>
      </c>
      <c r="AB101">
        <v>0.5181171622889007</v>
      </c>
      <c r="AE101">
        <v>5000</v>
      </c>
      <c r="AF101">
        <v>0.52257227663770445</v>
      </c>
      <c r="AI101">
        <v>10000</v>
      </c>
      <c r="AJ101">
        <v>0.49583171347445248</v>
      </c>
    </row>
    <row r="102" spans="1:36" x14ac:dyDescent="0.25">
      <c r="A102">
        <v>50</v>
      </c>
      <c r="B102">
        <v>0.63998638348725567</v>
      </c>
      <c r="D102">
        <v>100</v>
      </c>
      <c r="E102">
        <v>0.5972255207462096</v>
      </c>
      <c r="G102">
        <v>200</v>
      </c>
      <c r="H102">
        <v>0.49675472570606599</v>
      </c>
      <c r="J102">
        <v>400</v>
      </c>
      <c r="K102">
        <v>0.49814733090490015</v>
      </c>
      <c r="M102">
        <v>700</v>
      </c>
      <c r="N102">
        <v>0.50665676660399517</v>
      </c>
      <c r="P102">
        <v>1000</v>
      </c>
      <c r="Q102">
        <v>0.53508362348212679</v>
      </c>
      <c r="S102">
        <v>1500</v>
      </c>
      <c r="T102">
        <v>0.42406062938304723</v>
      </c>
      <c r="W102">
        <v>2000</v>
      </c>
      <c r="X102">
        <v>0.47880697756569385</v>
      </c>
      <c r="AA102">
        <v>3000</v>
      </c>
      <c r="AB102">
        <v>0.42620395366619468</v>
      </c>
      <c r="AE102">
        <v>5000</v>
      </c>
      <c r="AF102">
        <v>0.42302702482847188</v>
      </c>
      <c r="AI102">
        <v>10000</v>
      </c>
      <c r="AJ102">
        <v>0.43267201496847979</v>
      </c>
    </row>
    <row r="103" spans="1:36" x14ac:dyDescent="0.25">
      <c r="A103">
        <v>50</v>
      </c>
      <c r="B103">
        <v>0.65814976042143636</v>
      </c>
      <c r="D103">
        <v>100</v>
      </c>
      <c r="E103">
        <v>0.56266497226566881</v>
      </c>
      <c r="G103">
        <v>200</v>
      </c>
      <c r="H103">
        <v>0.50768074101490335</v>
      </c>
      <c r="J103">
        <v>400</v>
      </c>
      <c r="K103">
        <v>0.5662019511863835</v>
      </c>
      <c r="M103">
        <v>700</v>
      </c>
      <c r="N103">
        <v>0.49862315877282931</v>
      </c>
      <c r="P103">
        <v>1000</v>
      </c>
      <c r="Q103">
        <v>0.44723442808507191</v>
      </c>
      <c r="S103">
        <v>1500</v>
      </c>
      <c r="T103">
        <v>0.4238911758934954</v>
      </c>
      <c r="W103">
        <v>2000</v>
      </c>
      <c r="X103">
        <v>0.40894003832382336</v>
      </c>
      <c r="AA103">
        <v>3000</v>
      </c>
      <c r="AB103">
        <v>0.37867450305359651</v>
      </c>
      <c r="AE103">
        <v>5000</v>
      </c>
      <c r="AF103">
        <v>0.36840870817126442</v>
      </c>
      <c r="AI103">
        <v>10000</v>
      </c>
      <c r="AJ103">
        <v>0.353581033981958</v>
      </c>
    </row>
    <row r="104" spans="1:36" x14ac:dyDescent="0.25">
      <c r="A104">
        <v>50</v>
      </c>
      <c r="B104">
        <v>0.69160086696601164</v>
      </c>
      <c r="D104">
        <v>100</v>
      </c>
      <c r="E104">
        <v>0.57118567399822273</v>
      </c>
      <c r="G104">
        <v>200</v>
      </c>
      <c r="H104">
        <v>0.43668037707543056</v>
      </c>
      <c r="J104">
        <v>400</v>
      </c>
      <c r="K104">
        <v>0.5752381742636542</v>
      </c>
      <c r="M104">
        <v>700</v>
      </c>
      <c r="N104">
        <v>0.55683354988423905</v>
      </c>
      <c r="P104">
        <v>1000</v>
      </c>
      <c r="Q104">
        <v>0.56516590823004531</v>
      </c>
      <c r="S104">
        <v>1500</v>
      </c>
      <c r="T104">
        <v>0.51513684888440892</v>
      </c>
      <c r="W104">
        <v>2000</v>
      </c>
      <c r="X104">
        <v>0.54035520116528857</v>
      </c>
      <c r="AA104">
        <v>3000</v>
      </c>
      <c r="AB104">
        <v>0.50496278729368849</v>
      </c>
      <c r="AE104">
        <v>5000</v>
      </c>
      <c r="AF104">
        <v>0.52395858520414007</v>
      </c>
      <c r="AI104">
        <v>10000</v>
      </c>
      <c r="AJ104">
        <v>0.53775790203253659</v>
      </c>
    </row>
    <row r="105" spans="1:36" x14ac:dyDescent="0.25">
      <c r="A105">
        <v>50</v>
      </c>
      <c r="B105">
        <v>0.6739429491110478</v>
      </c>
      <c r="D105">
        <v>100</v>
      </c>
      <c r="E105">
        <v>0.59167621218891542</v>
      </c>
      <c r="G105">
        <v>200</v>
      </c>
      <c r="H105">
        <v>0.48154379031825889</v>
      </c>
      <c r="J105">
        <v>400</v>
      </c>
      <c r="K105">
        <v>0.56504096328911524</v>
      </c>
      <c r="M105">
        <v>700</v>
      </c>
      <c r="N105">
        <v>0.53210056301742248</v>
      </c>
      <c r="P105">
        <v>1000</v>
      </c>
      <c r="Q105">
        <v>0.51985095853937535</v>
      </c>
      <c r="S105">
        <v>1500</v>
      </c>
      <c r="T105">
        <v>0.4915302801683582</v>
      </c>
      <c r="W105">
        <v>2000</v>
      </c>
      <c r="X105">
        <v>0.51386326238424718</v>
      </c>
      <c r="AA105">
        <v>3000</v>
      </c>
      <c r="AB105">
        <v>0.49806442524498468</v>
      </c>
      <c r="AE105">
        <v>5000</v>
      </c>
      <c r="AF105">
        <v>0.54550029061526562</v>
      </c>
      <c r="AI105">
        <v>10000</v>
      </c>
      <c r="AJ105">
        <v>0.56460587833670672</v>
      </c>
    </row>
    <row r="106" spans="1:36" x14ac:dyDescent="0.25">
      <c r="A106">
        <v>50</v>
      </c>
      <c r="B106">
        <v>0.6521606753032797</v>
      </c>
      <c r="D106">
        <v>100</v>
      </c>
      <c r="E106">
        <v>0.5420414022826322</v>
      </c>
      <c r="G106">
        <v>200</v>
      </c>
      <c r="H106">
        <v>0.56166572139667947</v>
      </c>
      <c r="J106">
        <v>400</v>
      </c>
      <c r="K106">
        <v>0.55326687802054642</v>
      </c>
      <c r="M106">
        <v>700</v>
      </c>
      <c r="N106">
        <v>0.52504963109643121</v>
      </c>
      <c r="P106">
        <v>1000</v>
      </c>
      <c r="Q106">
        <v>0.47662183006244691</v>
      </c>
      <c r="S106">
        <v>1500</v>
      </c>
      <c r="T106">
        <v>0.45894363334725868</v>
      </c>
      <c r="W106">
        <v>2000</v>
      </c>
      <c r="X106">
        <v>0.45420943002713837</v>
      </c>
      <c r="AA106">
        <v>3000</v>
      </c>
      <c r="AB106">
        <v>0.49299227178695787</v>
      </c>
      <c r="AE106">
        <v>5000</v>
      </c>
      <c r="AF106">
        <v>0.46817946584473491</v>
      </c>
      <c r="AI106">
        <v>10000</v>
      </c>
      <c r="AJ106">
        <v>0.48136103364947203</v>
      </c>
    </row>
    <row r="107" spans="1:36" x14ac:dyDescent="0.25">
      <c r="A107">
        <v>50</v>
      </c>
      <c r="B107">
        <v>0.70146213408257563</v>
      </c>
      <c r="D107">
        <v>100</v>
      </c>
      <c r="E107">
        <v>0.52399463651120681</v>
      </c>
      <c r="G107">
        <v>200</v>
      </c>
      <c r="H107">
        <v>0.45163679270461388</v>
      </c>
      <c r="J107">
        <v>400</v>
      </c>
      <c r="K107">
        <v>0.48240078050722124</v>
      </c>
      <c r="M107">
        <v>700</v>
      </c>
      <c r="N107">
        <v>0.49722962759864242</v>
      </c>
      <c r="P107">
        <v>1000</v>
      </c>
      <c r="Q107">
        <v>0.47843257486473506</v>
      </c>
      <c r="S107">
        <v>1500</v>
      </c>
      <c r="T107">
        <v>0.44065018774186276</v>
      </c>
      <c r="W107">
        <v>2000</v>
      </c>
      <c r="X107">
        <v>0.47268649654498246</v>
      </c>
      <c r="AA107">
        <v>3000</v>
      </c>
      <c r="AB107">
        <v>0.4126026412340601</v>
      </c>
      <c r="AE107">
        <v>5000</v>
      </c>
      <c r="AF107">
        <v>0.41296553097479916</v>
      </c>
      <c r="AI107">
        <v>10000</v>
      </c>
      <c r="AJ107">
        <v>0.4079226692037648</v>
      </c>
    </row>
    <row r="108" spans="1:36" x14ac:dyDescent="0.25">
      <c r="A108">
        <v>50</v>
      </c>
      <c r="B108">
        <v>0.63873681061457499</v>
      </c>
      <c r="D108">
        <v>100</v>
      </c>
      <c r="E108">
        <v>0.53943459646959213</v>
      </c>
      <c r="G108">
        <v>200</v>
      </c>
      <c r="H108">
        <v>0.49807760496083803</v>
      </c>
      <c r="J108">
        <v>400</v>
      </c>
      <c r="K108">
        <v>0.51851650459269338</v>
      </c>
      <c r="M108">
        <v>700</v>
      </c>
      <c r="N108">
        <v>0.52507883018588764</v>
      </c>
      <c r="P108">
        <v>1000</v>
      </c>
      <c r="Q108">
        <v>0.47097344214240922</v>
      </c>
      <c r="S108">
        <v>1500</v>
      </c>
      <c r="T108">
        <v>0.47048548399735979</v>
      </c>
      <c r="W108">
        <v>2000</v>
      </c>
      <c r="X108">
        <v>0.52041975433271981</v>
      </c>
      <c r="AA108">
        <v>3000</v>
      </c>
      <c r="AB108">
        <v>0.47982193914983401</v>
      </c>
      <c r="AE108">
        <v>5000</v>
      </c>
      <c r="AF108">
        <v>0.50558093757333478</v>
      </c>
      <c r="AI108">
        <v>10000</v>
      </c>
      <c r="AJ108">
        <v>0.49719697153453568</v>
      </c>
    </row>
    <row r="109" spans="1:36" x14ac:dyDescent="0.25">
      <c r="A109">
        <v>50</v>
      </c>
      <c r="B109">
        <v>0.66980377755259968</v>
      </c>
      <c r="D109">
        <v>100</v>
      </c>
      <c r="E109">
        <v>0.50956010059082901</v>
      </c>
      <c r="G109">
        <v>200</v>
      </c>
      <c r="H109">
        <v>0.56961799772603006</v>
      </c>
      <c r="J109">
        <v>400</v>
      </c>
      <c r="K109">
        <v>0.55115145646136154</v>
      </c>
      <c r="M109">
        <v>700</v>
      </c>
      <c r="N109">
        <v>0.53304474921876865</v>
      </c>
      <c r="P109">
        <v>1000</v>
      </c>
      <c r="Q109">
        <v>0.52935418185287908</v>
      </c>
      <c r="S109">
        <v>1500</v>
      </c>
      <c r="T109">
        <v>0.51437251796241101</v>
      </c>
      <c r="W109">
        <v>2000</v>
      </c>
      <c r="X109">
        <v>0.5305516531790454</v>
      </c>
      <c r="AA109">
        <v>3000</v>
      </c>
      <c r="AB109">
        <v>0.52003615360992383</v>
      </c>
      <c r="AE109">
        <v>5000</v>
      </c>
      <c r="AF109">
        <v>0.55097749655842643</v>
      </c>
      <c r="AI109">
        <v>10000</v>
      </c>
      <c r="AJ109">
        <v>0.61054228095244711</v>
      </c>
    </row>
    <row r="110" spans="1:36" x14ac:dyDescent="0.25">
      <c r="A110">
        <v>50</v>
      </c>
      <c r="B110">
        <v>0.6315527851695496</v>
      </c>
      <c r="D110">
        <v>100</v>
      </c>
      <c r="E110">
        <v>0.59564463389231781</v>
      </c>
      <c r="G110">
        <v>200</v>
      </c>
      <c r="H110">
        <v>0.49734821417548358</v>
      </c>
      <c r="J110">
        <v>400</v>
      </c>
      <c r="K110">
        <v>0.46493132950238558</v>
      </c>
      <c r="M110">
        <v>700</v>
      </c>
      <c r="N110">
        <v>0.50711058712437485</v>
      </c>
      <c r="P110">
        <v>1000</v>
      </c>
      <c r="Q110">
        <v>0.46460174400849952</v>
      </c>
      <c r="S110">
        <v>1500</v>
      </c>
      <c r="T110">
        <v>0.47339829379863607</v>
      </c>
      <c r="W110">
        <v>2000</v>
      </c>
      <c r="X110">
        <v>0.50055079253047796</v>
      </c>
      <c r="AA110">
        <v>3000</v>
      </c>
      <c r="AB110">
        <v>0.43080642155946486</v>
      </c>
      <c r="AE110">
        <v>5000</v>
      </c>
      <c r="AF110">
        <v>0.43745952360307361</v>
      </c>
      <c r="AI110">
        <v>10000</v>
      </c>
      <c r="AJ110">
        <v>0.43960834200664733</v>
      </c>
    </row>
    <row r="111" spans="1:36" x14ac:dyDescent="0.25">
      <c r="A111">
        <v>50</v>
      </c>
      <c r="B111">
        <v>0.61969733753331979</v>
      </c>
      <c r="D111">
        <v>100</v>
      </c>
      <c r="E111">
        <v>0.54025513409550219</v>
      </c>
      <c r="G111">
        <v>200</v>
      </c>
      <c r="H111">
        <v>0.56734682711251405</v>
      </c>
      <c r="J111">
        <v>400</v>
      </c>
      <c r="K111">
        <v>0.52877748440319117</v>
      </c>
      <c r="M111">
        <v>700</v>
      </c>
      <c r="N111">
        <v>0.59119174188436063</v>
      </c>
      <c r="P111">
        <v>1000</v>
      </c>
      <c r="Q111">
        <v>0.52064495153850676</v>
      </c>
      <c r="S111">
        <v>1500</v>
      </c>
      <c r="T111">
        <v>0.5716697739126364</v>
      </c>
      <c r="W111">
        <v>2000</v>
      </c>
      <c r="X111">
        <v>0.58475399084195523</v>
      </c>
      <c r="AA111">
        <v>3000</v>
      </c>
      <c r="AB111">
        <v>0.58199433736402251</v>
      </c>
      <c r="AE111">
        <v>5000</v>
      </c>
      <c r="AF111">
        <v>0.57316824896013419</v>
      </c>
      <c r="AI111">
        <v>10000</v>
      </c>
      <c r="AJ111">
        <v>0.74201010092563824</v>
      </c>
    </row>
    <row r="112" spans="1:36" x14ac:dyDescent="0.25">
      <c r="A112">
        <v>50</v>
      </c>
      <c r="B112">
        <v>0.64170363564476129</v>
      </c>
      <c r="D112">
        <v>100</v>
      </c>
      <c r="E112">
        <v>0.50127262118378568</v>
      </c>
      <c r="G112">
        <v>200</v>
      </c>
      <c r="H112">
        <v>0.52971605302073077</v>
      </c>
      <c r="J112">
        <v>400</v>
      </c>
      <c r="K112">
        <v>0.52936356506978688</v>
      </c>
      <c r="M112">
        <v>700</v>
      </c>
      <c r="N112">
        <v>0.51182963531455461</v>
      </c>
      <c r="P112">
        <v>1000</v>
      </c>
      <c r="Q112">
        <v>0.47652691758879145</v>
      </c>
      <c r="S112">
        <v>1500</v>
      </c>
      <c r="T112">
        <v>0.46047167787435395</v>
      </c>
      <c r="W112">
        <v>2000</v>
      </c>
      <c r="X112">
        <v>0.50050878411530797</v>
      </c>
      <c r="AA112">
        <v>3000</v>
      </c>
      <c r="AB112">
        <v>0.48417704816054163</v>
      </c>
      <c r="AE112">
        <v>5000</v>
      </c>
      <c r="AF112">
        <v>0.4444214384268213</v>
      </c>
      <c r="AI112">
        <v>10000</v>
      </c>
      <c r="AJ112">
        <v>0.44808147947191485</v>
      </c>
    </row>
    <row r="113" spans="1:36" x14ac:dyDescent="0.25">
      <c r="A113">
        <v>50</v>
      </c>
      <c r="B113">
        <v>0.659225126464421</v>
      </c>
      <c r="D113">
        <v>100</v>
      </c>
      <c r="E113">
        <v>0.5345389647796438</v>
      </c>
      <c r="G113">
        <v>200</v>
      </c>
      <c r="H113">
        <v>0.52965493864744972</v>
      </c>
      <c r="J113">
        <v>400</v>
      </c>
      <c r="K113">
        <v>0.46354394063137244</v>
      </c>
      <c r="M113">
        <v>700</v>
      </c>
      <c r="N113">
        <v>0.5324224937817259</v>
      </c>
      <c r="P113">
        <v>1000</v>
      </c>
      <c r="Q113">
        <v>0.58537161640223434</v>
      </c>
      <c r="S113">
        <v>1500</v>
      </c>
      <c r="T113">
        <v>0.58573879649544169</v>
      </c>
      <c r="W113">
        <v>2000</v>
      </c>
      <c r="X113">
        <v>0.51508891422698255</v>
      </c>
      <c r="AA113">
        <v>3000</v>
      </c>
      <c r="AB113">
        <v>0.51652735520577686</v>
      </c>
      <c r="AE113">
        <v>5000</v>
      </c>
      <c r="AF113">
        <v>0.55505123252528077</v>
      </c>
      <c r="AI113">
        <v>10000</v>
      </c>
      <c r="AJ113">
        <v>0.61517900993376873</v>
      </c>
    </row>
    <row r="114" spans="1:36" x14ac:dyDescent="0.25">
      <c r="A114">
        <v>50</v>
      </c>
      <c r="B114">
        <v>0.6995933923573614</v>
      </c>
      <c r="D114">
        <v>100</v>
      </c>
      <c r="E114">
        <v>0.53964584231339774</v>
      </c>
      <c r="G114">
        <v>200</v>
      </c>
      <c r="H114">
        <v>0.45835122518241861</v>
      </c>
      <c r="J114">
        <v>400</v>
      </c>
      <c r="K114">
        <v>0.56177208509886445</v>
      </c>
      <c r="M114">
        <v>700</v>
      </c>
      <c r="N114">
        <v>0.54070762738454226</v>
      </c>
      <c r="P114">
        <v>1000</v>
      </c>
      <c r="Q114">
        <v>0.50644261937075097</v>
      </c>
      <c r="S114">
        <v>1500</v>
      </c>
      <c r="T114">
        <v>0.49389556074355856</v>
      </c>
      <c r="W114">
        <v>2000</v>
      </c>
      <c r="X114">
        <v>0.49749640109776683</v>
      </c>
      <c r="AA114">
        <v>3000</v>
      </c>
      <c r="AB114">
        <v>0.50814252492331524</v>
      </c>
      <c r="AE114">
        <v>5000</v>
      </c>
      <c r="AF114">
        <v>0.5265485382657602</v>
      </c>
      <c r="AI114">
        <v>10000</v>
      </c>
      <c r="AJ114">
        <v>0.53355588761348238</v>
      </c>
    </row>
    <row r="115" spans="1:36" x14ac:dyDescent="0.25">
      <c r="A115">
        <v>50</v>
      </c>
      <c r="B115">
        <v>0.65863219358021508</v>
      </c>
      <c r="D115">
        <v>100</v>
      </c>
      <c r="E115">
        <v>0.50689634729359467</v>
      </c>
      <c r="G115">
        <v>200</v>
      </c>
      <c r="H115">
        <v>0.51259992334465576</v>
      </c>
      <c r="J115">
        <v>400</v>
      </c>
      <c r="K115">
        <v>0.56528529731885879</v>
      </c>
      <c r="M115">
        <v>700</v>
      </c>
      <c r="N115">
        <v>0.5272100550577592</v>
      </c>
      <c r="P115">
        <v>1000</v>
      </c>
      <c r="Q115">
        <v>0.50242061456026987</v>
      </c>
      <c r="S115">
        <v>1500</v>
      </c>
      <c r="T115">
        <v>0.5527596287223141</v>
      </c>
      <c r="W115">
        <v>2000</v>
      </c>
      <c r="X115">
        <v>0.49365119584796929</v>
      </c>
      <c r="AA115">
        <v>3000</v>
      </c>
      <c r="AB115">
        <v>0.49723505998737849</v>
      </c>
      <c r="AE115">
        <v>5000</v>
      </c>
      <c r="AF115">
        <v>0.52497221955694195</v>
      </c>
      <c r="AI115">
        <v>10000</v>
      </c>
      <c r="AJ115">
        <v>0.52169729166105328</v>
      </c>
    </row>
    <row r="116" spans="1:36" x14ac:dyDescent="0.25">
      <c r="A116">
        <v>50</v>
      </c>
      <c r="B116">
        <v>0.75273419187588753</v>
      </c>
      <c r="D116">
        <v>100</v>
      </c>
      <c r="E116">
        <v>0.51147276441360778</v>
      </c>
      <c r="G116">
        <v>200</v>
      </c>
      <c r="H116">
        <v>0.56011440402238533</v>
      </c>
      <c r="J116">
        <v>400</v>
      </c>
      <c r="K116">
        <v>0.61264955392852782</v>
      </c>
      <c r="M116">
        <v>700</v>
      </c>
      <c r="N116">
        <v>0.58740450269164468</v>
      </c>
      <c r="P116">
        <v>1000</v>
      </c>
      <c r="Q116">
        <v>0.52503784034360623</v>
      </c>
      <c r="S116">
        <v>1500</v>
      </c>
      <c r="T116">
        <v>0.50232258463625956</v>
      </c>
      <c r="W116">
        <v>2000</v>
      </c>
      <c r="X116">
        <v>0.54880201006469365</v>
      </c>
      <c r="AA116">
        <v>3000</v>
      </c>
      <c r="AB116">
        <v>0.51078038177651719</v>
      </c>
      <c r="AE116">
        <v>5000</v>
      </c>
      <c r="AF116">
        <v>0.60205651935653659</v>
      </c>
      <c r="AI116">
        <v>10000</v>
      </c>
      <c r="AJ116">
        <v>0.62785166168463868</v>
      </c>
    </row>
    <row r="117" spans="1:36" x14ac:dyDescent="0.25">
      <c r="A117">
        <v>50</v>
      </c>
      <c r="B117">
        <v>0.74814870019741764</v>
      </c>
      <c r="D117">
        <v>100</v>
      </c>
      <c r="E117">
        <v>0.50790038236857382</v>
      </c>
      <c r="G117">
        <v>200</v>
      </c>
      <c r="H117">
        <v>0.52928979570001844</v>
      </c>
      <c r="J117">
        <v>400</v>
      </c>
      <c r="K117">
        <v>0.66699943033097464</v>
      </c>
      <c r="M117">
        <v>700</v>
      </c>
      <c r="N117">
        <v>0.50061274028157587</v>
      </c>
      <c r="P117">
        <v>1000</v>
      </c>
      <c r="Q117">
        <v>0.54040971024772</v>
      </c>
      <c r="S117">
        <v>1500</v>
      </c>
      <c r="T117">
        <v>0.53252237565644167</v>
      </c>
      <c r="W117">
        <v>2000</v>
      </c>
      <c r="X117">
        <v>0.55546199519175721</v>
      </c>
      <c r="AA117">
        <v>3000</v>
      </c>
      <c r="AB117">
        <v>0.52047759692642115</v>
      </c>
      <c r="AE117">
        <v>5000</v>
      </c>
      <c r="AF117">
        <v>0.59699458249323567</v>
      </c>
      <c r="AI117">
        <v>10000</v>
      </c>
      <c r="AJ117">
        <v>0.61911384959771176</v>
      </c>
    </row>
    <row r="118" spans="1:36" x14ac:dyDescent="0.25">
      <c r="A118">
        <v>50</v>
      </c>
      <c r="B118">
        <v>0.65767516718731089</v>
      </c>
      <c r="D118">
        <v>100</v>
      </c>
      <c r="E118">
        <v>0.51335286476981568</v>
      </c>
      <c r="G118">
        <v>200</v>
      </c>
      <c r="H118">
        <v>0.54227073551166138</v>
      </c>
      <c r="J118">
        <v>400</v>
      </c>
      <c r="K118">
        <v>0.53386578069820012</v>
      </c>
      <c r="M118">
        <v>700</v>
      </c>
      <c r="N118">
        <v>0.55411081195703571</v>
      </c>
      <c r="P118">
        <v>1000</v>
      </c>
      <c r="Q118">
        <v>0.60316676380447454</v>
      </c>
      <c r="S118">
        <v>1500</v>
      </c>
      <c r="T118">
        <v>0.55066988754624535</v>
      </c>
      <c r="W118">
        <v>2000</v>
      </c>
      <c r="X118">
        <v>0.53812477346729315</v>
      </c>
      <c r="AA118">
        <v>3000</v>
      </c>
      <c r="AB118">
        <v>0.54780627790204484</v>
      </c>
      <c r="AE118">
        <v>5000</v>
      </c>
      <c r="AF118">
        <v>0.52808880566751171</v>
      </c>
      <c r="AI118">
        <v>10000</v>
      </c>
      <c r="AJ118">
        <v>0.63384833980068789</v>
      </c>
    </row>
    <row r="119" spans="1:36" x14ac:dyDescent="0.25">
      <c r="A119">
        <v>50</v>
      </c>
      <c r="B119">
        <v>0.70337859440430128</v>
      </c>
      <c r="D119">
        <v>100</v>
      </c>
      <c r="E119">
        <v>0.55077069539631396</v>
      </c>
      <c r="G119">
        <v>200</v>
      </c>
      <c r="H119">
        <v>0.48162808494120291</v>
      </c>
      <c r="J119">
        <v>400</v>
      </c>
      <c r="K119">
        <v>0.58257912166512438</v>
      </c>
      <c r="M119">
        <v>700</v>
      </c>
      <c r="N119">
        <v>0.48408065412632179</v>
      </c>
      <c r="P119">
        <v>1000</v>
      </c>
      <c r="Q119">
        <v>0.47457749254450826</v>
      </c>
      <c r="S119">
        <v>1500</v>
      </c>
      <c r="T119">
        <v>0.598790727750795</v>
      </c>
      <c r="W119">
        <v>2000</v>
      </c>
      <c r="X119">
        <v>0.40506705381344354</v>
      </c>
      <c r="AA119">
        <v>3000</v>
      </c>
      <c r="AB119">
        <v>0.394251939486019</v>
      </c>
      <c r="AE119">
        <v>5000</v>
      </c>
      <c r="AF119">
        <v>0.3922847048491187</v>
      </c>
      <c r="AI119">
        <v>10000</v>
      </c>
      <c r="AJ119">
        <v>0.38325693901340302</v>
      </c>
    </row>
    <row r="120" spans="1:36" x14ac:dyDescent="0.25">
      <c r="A120">
        <v>50</v>
      </c>
      <c r="B120">
        <v>0.66582319470623119</v>
      </c>
      <c r="D120">
        <v>100</v>
      </c>
      <c r="E120">
        <v>0.49918670737250831</v>
      </c>
      <c r="G120">
        <v>200</v>
      </c>
      <c r="H120">
        <v>0.54273397011479318</v>
      </c>
      <c r="J120">
        <v>400</v>
      </c>
      <c r="K120">
        <v>0.48554425076886626</v>
      </c>
      <c r="M120">
        <v>700</v>
      </c>
      <c r="N120">
        <v>0.5139252718670364</v>
      </c>
      <c r="P120">
        <v>1000</v>
      </c>
      <c r="Q120">
        <v>0.46301060969403735</v>
      </c>
      <c r="S120">
        <v>1500</v>
      </c>
      <c r="T120">
        <v>0.43658564979684567</v>
      </c>
      <c r="W120">
        <v>2000</v>
      </c>
      <c r="X120">
        <v>0.44493374972364846</v>
      </c>
      <c r="AA120">
        <v>3000</v>
      </c>
      <c r="AB120">
        <v>0.38249183644527718</v>
      </c>
      <c r="AE120">
        <v>5000</v>
      </c>
      <c r="AF120">
        <v>0.37654491407151541</v>
      </c>
      <c r="AI120">
        <v>10000</v>
      </c>
      <c r="AJ120">
        <v>0.34681990148052932</v>
      </c>
    </row>
    <row r="121" spans="1:36" x14ac:dyDescent="0.25">
      <c r="A121">
        <v>50</v>
      </c>
      <c r="B121">
        <v>0.64944756751974486</v>
      </c>
      <c r="D121">
        <v>100</v>
      </c>
      <c r="E121">
        <v>0.51842538861798348</v>
      </c>
      <c r="G121">
        <v>200</v>
      </c>
      <c r="H121">
        <v>0.44200377851250139</v>
      </c>
      <c r="J121">
        <v>400</v>
      </c>
      <c r="K121">
        <v>0.47773158065686344</v>
      </c>
      <c r="M121">
        <v>700</v>
      </c>
      <c r="N121">
        <v>0.56359755290926061</v>
      </c>
      <c r="P121">
        <v>1000</v>
      </c>
      <c r="Q121">
        <v>0.6182237403569657</v>
      </c>
      <c r="S121">
        <v>1500</v>
      </c>
      <c r="T121">
        <v>0.60557053408850336</v>
      </c>
      <c r="W121">
        <v>2000</v>
      </c>
      <c r="X121">
        <v>0.59853472643160677</v>
      </c>
      <c r="AA121">
        <v>3000</v>
      </c>
      <c r="AB121">
        <v>0.605896292217598</v>
      </c>
      <c r="AE121">
        <v>5000</v>
      </c>
      <c r="AF121">
        <v>0.5707434281697531</v>
      </c>
      <c r="AI121">
        <v>10000</v>
      </c>
      <c r="AJ121">
        <v>0.31242479392967842</v>
      </c>
    </row>
    <row r="122" spans="1:36" x14ac:dyDescent="0.25">
      <c r="A122">
        <v>50</v>
      </c>
      <c r="B122">
        <v>0.67443081465856258</v>
      </c>
      <c r="D122">
        <v>100</v>
      </c>
      <c r="E122">
        <v>0.50511625227548296</v>
      </c>
      <c r="G122">
        <v>200</v>
      </c>
      <c r="H122">
        <v>0.54460357608367005</v>
      </c>
      <c r="J122">
        <v>400</v>
      </c>
      <c r="K122">
        <v>0.49129316874636597</v>
      </c>
      <c r="M122">
        <v>700</v>
      </c>
      <c r="N122">
        <v>0.58625092259719835</v>
      </c>
      <c r="P122">
        <v>1000</v>
      </c>
      <c r="Q122">
        <v>0.56579390471427504</v>
      </c>
      <c r="S122">
        <v>1500</v>
      </c>
      <c r="T122">
        <v>0.56528424788012577</v>
      </c>
      <c r="W122">
        <v>2000</v>
      </c>
      <c r="X122">
        <v>0.57168100908024966</v>
      </c>
      <c r="AA122">
        <v>3000</v>
      </c>
      <c r="AB122">
        <v>0.5825735658130079</v>
      </c>
      <c r="AE122">
        <v>5000</v>
      </c>
      <c r="AF122">
        <v>0.55843949980434504</v>
      </c>
      <c r="AI122">
        <v>10000</v>
      </c>
      <c r="AJ122">
        <v>0.31645436087220757</v>
      </c>
    </row>
    <row r="123" spans="1:36" x14ac:dyDescent="0.25">
      <c r="A123">
        <v>50</v>
      </c>
      <c r="B123">
        <v>0.65658899809854421</v>
      </c>
      <c r="D123">
        <v>100</v>
      </c>
      <c r="E123">
        <v>0.57317207632492551</v>
      </c>
      <c r="G123">
        <v>200</v>
      </c>
      <c r="H123">
        <v>0.57601475892615406</v>
      </c>
      <c r="J123">
        <v>400</v>
      </c>
      <c r="K123">
        <v>0.51933475814606656</v>
      </c>
      <c r="M123">
        <v>700</v>
      </c>
      <c r="N123">
        <v>0.54707253503253184</v>
      </c>
      <c r="P123">
        <v>1000</v>
      </c>
      <c r="Q123">
        <v>0.52346979368127244</v>
      </c>
      <c r="S123">
        <v>1500</v>
      </c>
      <c r="T123">
        <v>0.52890909636666095</v>
      </c>
      <c r="W123">
        <v>2000</v>
      </c>
      <c r="X123">
        <v>0.54438418165676028</v>
      </c>
      <c r="AA123">
        <v>3000</v>
      </c>
      <c r="AB123">
        <v>0.50856662163487121</v>
      </c>
      <c r="AE123">
        <v>5000</v>
      </c>
      <c r="AF123">
        <v>0.55437249259172061</v>
      </c>
      <c r="AI123">
        <v>10000</v>
      </c>
      <c r="AJ123">
        <v>0.31655402668600713</v>
      </c>
    </row>
    <row r="124" spans="1:36" x14ac:dyDescent="0.25">
      <c r="A124">
        <v>50</v>
      </c>
      <c r="B124">
        <v>0.71927740601581547</v>
      </c>
      <c r="D124">
        <v>100</v>
      </c>
      <c r="E124">
        <v>0.57802752068456487</v>
      </c>
      <c r="G124">
        <v>200</v>
      </c>
      <c r="H124">
        <v>0.47642805428696305</v>
      </c>
      <c r="J124">
        <v>400</v>
      </c>
      <c r="K124">
        <v>0.57769460167940889</v>
      </c>
      <c r="M124">
        <v>700</v>
      </c>
      <c r="N124">
        <v>0.54771880409705576</v>
      </c>
      <c r="P124">
        <v>1000</v>
      </c>
      <c r="Q124">
        <v>0.59348396300422901</v>
      </c>
      <c r="S124">
        <v>1500</v>
      </c>
      <c r="T124">
        <v>0.58131288123609448</v>
      </c>
      <c r="W124">
        <v>2000</v>
      </c>
      <c r="X124">
        <v>0.59086579856019528</v>
      </c>
      <c r="AA124">
        <v>3000</v>
      </c>
      <c r="AB124">
        <v>0.550296287357259</v>
      </c>
      <c r="AE124">
        <v>5000</v>
      </c>
      <c r="AF124">
        <v>0.550425615248192</v>
      </c>
      <c r="AI124">
        <v>10000</v>
      </c>
      <c r="AJ124">
        <v>0.32129718110120392</v>
      </c>
    </row>
    <row r="125" spans="1:36" x14ac:dyDescent="0.25">
      <c r="A125">
        <v>50</v>
      </c>
      <c r="B125">
        <v>0.65968953396966634</v>
      </c>
      <c r="D125">
        <v>100</v>
      </c>
      <c r="E125">
        <v>0.54460283530338782</v>
      </c>
      <c r="G125">
        <v>200</v>
      </c>
      <c r="H125">
        <v>0.53247984252190572</v>
      </c>
      <c r="J125">
        <v>400</v>
      </c>
      <c r="K125">
        <v>0.46735324890332808</v>
      </c>
      <c r="M125">
        <v>700</v>
      </c>
      <c r="N125">
        <v>0.52834838742473045</v>
      </c>
      <c r="P125">
        <v>1000</v>
      </c>
      <c r="Q125">
        <v>0.51847804574970946</v>
      </c>
      <c r="S125">
        <v>1500</v>
      </c>
      <c r="T125">
        <v>0.45076443132479604</v>
      </c>
      <c r="W125">
        <v>2000</v>
      </c>
      <c r="X125">
        <v>0.47510597754416334</v>
      </c>
      <c r="AA125">
        <v>3000</v>
      </c>
      <c r="AB125">
        <v>0.46868069630317494</v>
      </c>
      <c r="AE125">
        <v>5000</v>
      </c>
      <c r="AF125">
        <v>0.50112736651678558</v>
      </c>
      <c r="AI125">
        <v>10000</v>
      </c>
      <c r="AJ125">
        <v>0.35163250404718183</v>
      </c>
    </row>
    <row r="126" spans="1:36" x14ac:dyDescent="0.25">
      <c r="A126">
        <v>50</v>
      </c>
      <c r="B126">
        <v>0.71838013589900829</v>
      </c>
      <c r="D126">
        <v>100</v>
      </c>
      <c r="E126">
        <v>0.56591014548688934</v>
      </c>
      <c r="G126">
        <v>200</v>
      </c>
      <c r="H126">
        <v>0.54704716330786674</v>
      </c>
      <c r="J126">
        <v>400</v>
      </c>
      <c r="K126">
        <v>0.48122858830818543</v>
      </c>
      <c r="M126">
        <v>700</v>
      </c>
      <c r="N126">
        <v>0.50475027595023481</v>
      </c>
      <c r="P126">
        <v>1000</v>
      </c>
      <c r="Q126">
        <v>0.47666914740297267</v>
      </c>
      <c r="S126">
        <v>1500</v>
      </c>
      <c r="T126">
        <v>0.44263621967842437</v>
      </c>
      <c r="W126">
        <v>2000</v>
      </c>
      <c r="X126">
        <v>0.48682675749825871</v>
      </c>
      <c r="AA126">
        <v>3000</v>
      </c>
      <c r="AB126">
        <v>0.43424564834877577</v>
      </c>
      <c r="AE126">
        <v>5000</v>
      </c>
      <c r="AF126">
        <v>0.44096270442341262</v>
      </c>
      <c r="AI126">
        <v>10000</v>
      </c>
      <c r="AJ126">
        <v>0.34358824749945882</v>
      </c>
    </row>
    <row r="127" spans="1:36" x14ac:dyDescent="0.25">
      <c r="A127">
        <v>50</v>
      </c>
      <c r="B127">
        <v>0.70450279021422058</v>
      </c>
      <c r="D127">
        <v>100</v>
      </c>
      <c r="E127">
        <v>0.50949373902388251</v>
      </c>
      <c r="G127">
        <v>200</v>
      </c>
      <c r="H127">
        <v>0.45438533447831364</v>
      </c>
      <c r="J127">
        <v>400</v>
      </c>
      <c r="K127">
        <v>0.48058917146127178</v>
      </c>
      <c r="M127">
        <v>700</v>
      </c>
      <c r="N127">
        <v>0.50912254637081322</v>
      </c>
      <c r="P127">
        <v>1000</v>
      </c>
      <c r="Q127">
        <v>0.46965503843517481</v>
      </c>
      <c r="S127">
        <v>1500</v>
      </c>
      <c r="T127">
        <v>0.47022269219225155</v>
      </c>
      <c r="W127">
        <v>2000</v>
      </c>
      <c r="X127">
        <v>0.54325659060388098</v>
      </c>
      <c r="AA127">
        <v>3000</v>
      </c>
      <c r="AB127">
        <v>0.50459363178639527</v>
      </c>
      <c r="AE127">
        <v>5000</v>
      </c>
      <c r="AF127">
        <v>0.55389931918646929</v>
      </c>
      <c r="AI127">
        <v>10000</v>
      </c>
      <c r="AJ127">
        <v>0.32063470746800765</v>
      </c>
    </row>
    <row r="128" spans="1:36" x14ac:dyDescent="0.25">
      <c r="A128">
        <v>50</v>
      </c>
      <c r="B128">
        <v>0.64283060938073877</v>
      </c>
      <c r="D128">
        <v>100</v>
      </c>
      <c r="E128">
        <v>0.56752652806263626</v>
      </c>
      <c r="G128">
        <v>200</v>
      </c>
      <c r="H128">
        <v>0.44330110084753777</v>
      </c>
      <c r="J128">
        <v>400</v>
      </c>
      <c r="K128">
        <v>0.57284712070780308</v>
      </c>
      <c r="M128">
        <v>700</v>
      </c>
      <c r="N128">
        <v>0.49995455700084662</v>
      </c>
      <c r="P128">
        <v>1000</v>
      </c>
      <c r="Q128">
        <v>0.4777349141681333</v>
      </c>
      <c r="S128">
        <v>1500</v>
      </c>
      <c r="T128">
        <v>0.42208601780916943</v>
      </c>
      <c r="W128">
        <v>2000</v>
      </c>
      <c r="X128">
        <v>0.45021696383040904</v>
      </c>
      <c r="AA128">
        <v>3000</v>
      </c>
      <c r="AB128">
        <v>0.43759490119964456</v>
      </c>
      <c r="AE128">
        <v>5000</v>
      </c>
      <c r="AF128">
        <v>0.4686118654686211</v>
      </c>
      <c r="AI128">
        <v>10000</v>
      </c>
      <c r="AJ128">
        <v>0.331107457841677</v>
      </c>
    </row>
    <row r="129" spans="1:36" x14ac:dyDescent="0.25">
      <c r="A129">
        <v>50</v>
      </c>
      <c r="B129">
        <v>0.65548264274708767</v>
      </c>
      <c r="D129">
        <v>100</v>
      </c>
      <c r="E129">
        <v>0.53472965397061845</v>
      </c>
      <c r="G129">
        <v>200</v>
      </c>
      <c r="H129">
        <v>0.52549446965588853</v>
      </c>
      <c r="J129">
        <v>400</v>
      </c>
      <c r="K129">
        <v>0.57446294769833839</v>
      </c>
      <c r="M129">
        <v>700</v>
      </c>
      <c r="N129">
        <v>0.50712370510853799</v>
      </c>
      <c r="P129">
        <v>1000</v>
      </c>
      <c r="Q129">
        <v>0.45355380861155109</v>
      </c>
      <c r="S129">
        <v>1500</v>
      </c>
      <c r="T129">
        <v>0.42737552854832994</v>
      </c>
      <c r="W129">
        <v>2000</v>
      </c>
      <c r="X129">
        <v>0.41571589383336</v>
      </c>
      <c r="AA129">
        <v>3000</v>
      </c>
      <c r="AB129">
        <v>0.41787224350313601</v>
      </c>
      <c r="AE129">
        <v>5000</v>
      </c>
      <c r="AF129">
        <v>0.44537479178415901</v>
      </c>
      <c r="AI129">
        <v>10000</v>
      </c>
      <c r="AJ129">
        <v>0.33163264019590799</v>
      </c>
    </row>
    <row r="130" spans="1:36" x14ac:dyDescent="0.25">
      <c r="A130">
        <v>50</v>
      </c>
      <c r="B130">
        <v>0.64559001593191079</v>
      </c>
      <c r="D130">
        <v>100</v>
      </c>
      <c r="E130">
        <v>0.58684860882154843</v>
      </c>
      <c r="G130">
        <v>200</v>
      </c>
      <c r="H130">
        <v>0.48165719143312474</v>
      </c>
      <c r="J130">
        <v>400</v>
      </c>
      <c r="K130">
        <v>0.4799225000731418</v>
      </c>
      <c r="M130">
        <v>700</v>
      </c>
      <c r="N130">
        <v>0.493775492606153</v>
      </c>
      <c r="P130">
        <v>1000</v>
      </c>
      <c r="Q130">
        <v>0.61550841023258429</v>
      </c>
      <c r="S130">
        <v>1500</v>
      </c>
      <c r="T130">
        <v>0.50196929417334324</v>
      </c>
      <c r="W130">
        <v>2000</v>
      </c>
      <c r="X130">
        <v>0.5688570929128367</v>
      </c>
      <c r="AA130">
        <v>3000</v>
      </c>
      <c r="AB130">
        <v>0.54135303220540354</v>
      </c>
      <c r="AE130">
        <v>5000</v>
      </c>
      <c r="AF130">
        <v>0.60556917599131932</v>
      </c>
      <c r="AI130">
        <v>10000</v>
      </c>
      <c r="AJ130">
        <v>0.30889608705544819</v>
      </c>
    </row>
    <row r="131" spans="1:36" x14ac:dyDescent="0.25">
      <c r="A131">
        <v>50</v>
      </c>
      <c r="B131">
        <v>0.67281492593633718</v>
      </c>
      <c r="D131">
        <v>100</v>
      </c>
      <c r="E131">
        <v>0.52233306633824605</v>
      </c>
      <c r="G131">
        <v>200</v>
      </c>
      <c r="H131">
        <v>0.4766180335635013</v>
      </c>
      <c r="J131">
        <v>400</v>
      </c>
      <c r="K131">
        <v>0.49413588221344029</v>
      </c>
      <c r="M131">
        <v>700</v>
      </c>
      <c r="N131">
        <v>0.54100492720446269</v>
      </c>
      <c r="P131">
        <v>1000</v>
      </c>
      <c r="Q131">
        <v>0.56769196899232621</v>
      </c>
      <c r="S131">
        <v>1500</v>
      </c>
      <c r="T131">
        <v>0.4921492638258213</v>
      </c>
      <c r="W131">
        <v>2000</v>
      </c>
      <c r="X131">
        <v>0.57491753986484462</v>
      </c>
      <c r="AA131">
        <v>3000</v>
      </c>
      <c r="AB131">
        <v>0.53502300296236727</v>
      </c>
      <c r="AE131">
        <v>5000</v>
      </c>
      <c r="AF131">
        <v>0.56774586075785582</v>
      </c>
      <c r="AI131">
        <v>10000</v>
      </c>
      <c r="AJ131">
        <v>0.35791367265743906</v>
      </c>
    </row>
    <row r="132" spans="1:36" x14ac:dyDescent="0.25">
      <c r="A132">
        <v>50</v>
      </c>
      <c r="B132">
        <v>0.6363431025960461</v>
      </c>
      <c r="D132">
        <v>100</v>
      </c>
      <c r="E132">
        <v>0.55327533526210138</v>
      </c>
      <c r="G132">
        <v>200</v>
      </c>
      <c r="H132">
        <v>0.61513863740838914</v>
      </c>
      <c r="J132">
        <v>400</v>
      </c>
      <c r="K132">
        <v>0.5103913795308308</v>
      </c>
      <c r="M132">
        <v>700</v>
      </c>
      <c r="N132">
        <v>0.50965998246554478</v>
      </c>
      <c r="P132">
        <v>1000</v>
      </c>
      <c r="Q132">
        <v>0.51321807362430205</v>
      </c>
      <c r="S132">
        <v>1500</v>
      </c>
      <c r="T132">
        <v>0.51126411130078986</v>
      </c>
      <c r="W132">
        <v>2000</v>
      </c>
      <c r="X132">
        <v>0.5585167261487638</v>
      </c>
      <c r="AA132">
        <v>3000</v>
      </c>
      <c r="AB132">
        <v>0.51284907244623368</v>
      </c>
      <c r="AE132">
        <v>5000</v>
      </c>
      <c r="AF132">
        <v>0.57151593854070082</v>
      </c>
      <c r="AI132">
        <v>10000</v>
      </c>
      <c r="AJ132">
        <v>0.33899309481147594</v>
      </c>
    </row>
    <row r="133" spans="1:36" x14ac:dyDescent="0.25">
      <c r="A133">
        <v>50</v>
      </c>
      <c r="B133">
        <v>0.6543433226730736</v>
      </c>
      <c r="D133">
        <v>100</v>
      </c>
      <c r="E133">
        <v>0.57472086269992217</v>
      </c>
      <c r="G133">
        <v>200</v>
      </c>
      <c r="H133">
        <v>0.50780766136991917</v>
      </c>
      <c r="J133">
        <v>400</v>
      </c>
      <c r="K133">
        <v>0.50304672822794971</v>
      </c>
      <c r="M133">
        <v>700</v>
      </c>
      <c r="N133">
        <v>0.50553272512330194</v>
      </c>
      <c r="P133">
        <v>1000</v>
      </c>
      <c r="Q133">
        <v>0.48921379849424795</v>
      </c>
      <c r="S133">
        <v>1500</v>
      </c>
      <c r="T133">
        <v>0.51959230275750934</v>
      </c>
      <c r="W133">
        <v>2000</v>
      </c>
      <c r="X133">
        <v>0.47978786325685308</v>
      </c>
      <c r="AA133">
        <v>3000</v>
      </c>
      <c r="AB133">
        <v>0.47579934788829675</v>
      </c>
      <c r="AE133">
        <v>5000</v>
      </c>
      <c r="AF133">
        <v>0.53926767397933784</v>
      </c>
      <c r="AI133">
        <v>10000</v>
      </c>
      <c r="AJ133">
        <v>0.33309379843668957</v>
      </c>
    </row>
    <row r="134" spans="1:36" x14ac:dyDescent="0.25">
      <c r="A134">
        <v>50</v>
      </c>
      <c r="B134">
        <v>0.70600731496735625</v>
      </c>
      <c r="D134">
        <v>100</v>
      </c>
      <c r="E134">
        <v>0.50703607697432418</v>
      </c>
      <c r="G134">
        <v>200</v>
      </c>
      <c r="H134">
        <v>0.53187635351867846</v>
      </c>
      <c r="J134">
        <v>400</v>
      </c>
      <c r="K134">
        <v>0.50732751228367723</v>
      </c>
      <c r="M134">
        <v>700</v>
      </c>
      <c r="N134">
        <v>0.50265266398366704</v>
      </c>
      <c r="P134">
        <v>1000</v>
      </c>
      <c r="Q134">
        <v>0.58562804984325378</v>
      </c>
      <c r="S134">
        <v>1500</v>
      </c>
      <c r="T134">
        <v>0.53551704167890035</v>
      </c>
      <c r="W134">
        <v>2000</v>
      </c>
      <c r="X134">
        <v>0.43138944650739713</v>
      </c>
      <c r="AA134">
        <v>3000</v>
      </c>
      <c r="AB134">
        <v>0.45868692211363277</v>
      </c>
      <c r="AE134">
        <v>5000</v>
      </c>
      <c r="AF134">
        <v>0.45556351465129846</v>
      </c>
      <c r="AI134">
        <v>10000</v>
      </c>
      <c r="AJ134">
        <v>0.31664952561071996</v>
      </c>
    </row>
    <row r="135" spans="1:36" x14ac:dyDescent="0.25">
      <c r="A135">
        <v>50</v>
      </c>
      <c r="D135">
        <v>100</v>
      </c>
      <c r="E135">
        <v>0.57535509408486052</v>
      </c>
      <c r="G135">
        <v>200</v>
      </c>
      <c r="H135">
        <v>0.53973189628951257</v>
      </c>
      <c r="J135">
        <v>400</v>
      </c>
      <c r="K135">
        <v>0.51696271795079185</v>
      </c>
      <c r="M135">
        <v>700</v>
      </c>
      <c r="N135">
        <v>0.53169307213052563</v>
      </c>
      <c r="P135">
        <v>1000</v>
      </c>
      <c r="Q135">
        <v>0.46505976228381157</v>
      </c>
      <c r="S135">
        <v>1500</v>
      </c>
      <c r="T135">
        <v>0.4213385087727457</v>
      </c>
      <c r="W135">
        <v>2000</v>
      </c>
      <c r="X135">
        <v>0.40643326871472391</v>
      </c>
      <c r="AA135">
        <v>3000</v>
      </c>
      <c r="AB135">
        <v>0.39200166504963047</v>
      </c>
      <c r="AE135">
        <v>5000</v>
      </c>
      <c r="AF135">
        <v>0.36229081988154199</v>
      </c>
      <c r="AI135">
        <v>10000</v>
      </c>
      <c r="AJ135">
        <v>0.34342598575181388</v>
      </c>
    </row>
    <row r="136" spans="1:36" x14ac:dyDescent="0.25">
      <c r="A136">
        <v>50</v>
      </c>
      <c r="B136">
        <v>0.63804195870987723</v>
      </c>
      <c r="D136">
        <v>100</v>
      </c>
      <c r="E136">
        <v>0.59422227401881555</v>
      </c>
      <c r="G136">
        <v>200</v>
      </c>
      <c r="H136">
        <v>0.4721002924150064</v>
      </c>
      <c r="J136">
        <v>400</v>
      </c>
      <c r="K136">
        <v>0.55551743024954137</v>
      </c>
      <c r="M136">
        <v>700</v>
      </c>
      <c r="N136">
        <v>0.50866134891345738</v>
      </c>
      <c r="P136">
        <v>1000</v>
      </c>
      <c r="Q136">
        <v>0.52681873787369038</v>
      </c>
      <c r="S136">
        <v>1500</v>
      </c>
      <c r="T136">
        <v>0.51151761248652616</v>
      </c>
      <c r="W136">
        <v>2000</v>
      </c>
      <c r="X136">
        <v>0.55791268156032492</v>
      </c>
      <c r="AA136">
        <v>3000</v>
      </c>
      <c r="AB136">
        <v>0.50108335182168517</v>
      </c>
      <c r="AE136">
        <v>5000</v>
      </c>
      <c r="AF136">
        <v>0.52203274166550662</v>
      </c>
      <c r="AI136">
        <v>10000</v>
      </c>
      <c r="AJ136">
        <v>0.34280956395949275</v>
      </c>
    </row>
    <row r="137" spans="1:36" x14ac:dyDescent="0.25">
      <c r="A137">
        <v>50</v>
      </c>
      <c r="B137">
        <v>0.7179210373191186</v>
      </c>
      <c r="D137">
        <v>100</v>
      </c>
      <c r="E137">
        <v>0.58571879542782257</v>
      </c>
      <c r="G137">
        <v>200</v>
      </c>
      <c r="H137">
        <v>0.48105981386722563</v>
      </c>
      <c r="J137">
        <v>400</v>
      </c>
      <c r="K137">
        <v>0.58875871077918518</v>
      </c>
      <c r="M137">
        <v>700</v>
      </c>
      <c r="N137">
        <v>0.48243356003470833</v>
      </c>
      <c r="P137">
        <v>1000</v>
      </c>
      <c r="Q137">
        <v>0.55479220635327364</v>
      </c>
      <c r="S137">
        <v>1500</v>
      </c>
      <c r="T137">
        <v>0.50248466118883517</v>
      </c>
      <c r="W137">
        <v>2000</v>
      </c>
      <c r="X137">
        <v>0.49194934574716487</v>
      </c>
      <c r="AA137">
        <v>3000</v>
      </c>
      <c r="AB137">
        <v>0.49524594146630774</v>
      </c>
      <c r="AE137">
        <v>5000</v>
      </c>
      <c r="AF137">
        <v>0.55275864101527128</v>
      </c>
      <c r="AI137">
        <v>10000</v>
      </c>
      <c r="AJ137">
        <v>0.33180011827137396</v>
      </c>
    </row>
    <row r="138" spans="1:36" x14ac:dyDescent="0.25">
      <c r="A138">
        <v>50</v>
      </c>
      <c r="B138">
        <v>0.65358340556692318</v>
      </c>
      <c r="D138">
        <v>100</v>
      </c>
      <c r="E138">
        <v>0.59056214037618604</v>
      </c>
      <c r="G138">
        <v>200</v>
      </c>
      <c r="H138">
        <v>0.51252846891326986</v>
      </c>
      <c r="J138">
        <v>400</v>
      </c>
      <c r="K138">
        <v>0.48957347818709879</v>
      </c>
      <c r="M138">
        <v>700</v>
      </c>
      <c r="N138">
        <v>0.53656228265707584</v>
      </c>
      <c r="P138">
        <v>1000</v>
      </c>
      <c r="Q138">
        <v>0.55570824290389642</v>
      </c>
      <c r="S138">
        <v>1500</v>
      </c>
      <c r="T138">
        <v>0.56481854400938658</v>
      </c>
      <c r="W138">
        <v>2000</v>
      </c>
      <c r="X138">
        <v>0.56913556456725134</v>
      </c>
      <c r="AA138">
        <v>3000</v>
      </c>
      <c r="AB138">
        <v>0.57290317308248917</v>
      </c>
      <c r="AE138">
        <v>5000</v>
      </c>
      <c r="AF138">
        <v>0.57562041688926624</v>
      </c>
      <c r="AI138">
        <v>10000</v>
      </c>
      <c r="AJ138">
        <v>0.30047110030852325</v>
      </c>
    </row>
    <row r="139" spans="1:36" x14ac:dyDescent="0.25">
      <c r="A139">
        <v>50</v>
      </c>
      <c r="B139">
        <v>0.71909906316287731</v>
      </c>
      <c r="D139">
        <v>100</v>
      </c>
      <c r="E139">
        <v>0.50576607091219306</v>
      </c>
      <c r="G139">
        <v>200</v>
      </c>
      <c r="H139">
        <v>0.45323715590675895</v>
      </c>
      <c r="J139">
        <v>400</v>
      </c>
      <c r="K139">
        <v>0.50311728754982865</v>
      </c>
      <c r="M139">
        <v>700</v>
      </c>
      <c r="N139">
        <v>0.49000797668844992</v>
      </c>
      <c r="P139">
        <v>1000</v>
      </c>
      <c r="Q139">
        <v>0.47413648134984221</v>
      </c>
      <c r="S139">
        <v>1500</v>
      </c>
      <c r="T139">
        <v>0.4792453034318363</v>
      </c>
      <c r="W139">
        <v>2000</v>
      </c>
      <c r="X139">
        <v>0.45483316702474558</v>
      </c>
      <c r="AA139">
        <v>3000</v>
      </c>
      <c r="AB139">
        <v>0.49721083029898111</v>
      </c>
      <c r="AE139">
        <v>5000</v>
      </c>
      <c r="AF139">
        <v>0.45251467907070375</v>
      </c>
      <c r="AI139">
        <v>10000</v>
      </c>
      <c r="AJ139">
        <v>0.31489634560952789</v>
      </c>
    </row>
    <row r="140" spans="1:36" x14ac:dyDescent="0.25">
      <c r="A140">
        <v>50</v>
      </c>
      <c r="B140">
        <v>0.71855094748574411</v>
      </c>
      <c r="D140">
        <v>100</v>
      </c>
      <c r="E140">
        <v>0.54105758433618867</v>
      </c>
      <c r="G140">
        <v>200</v>
      </c>
      <c r="H140">
        <v>0.62545715115413736</v>
      </c>
      <c r="J140">
        <v>400</v>
      </c>
      <c r="K140">
        <v>0.48046005963125382</v>
      </c>
      <c r="M140">
        <v>700</v>
      </c>
      <c r="N140">
        <v>0.50660778250783578</v>
      </c>
      <c r="P140">
        <v>1000</v>
      </c>
      <c r="Q140">
        <v>0.47084303394689869</v>
      </c>
      <c r="S140">
        <v>1500</v>
      </c>
      <c r="T140">
        <v>0.47237178838843041</v>
      </c>
      <c r="W140">
        <v>2000</v>
      </c>
      <c r="X140">
        <v>0.46934295387545621</v>
      </c>
      <c r="AA140">
        <v>3000</v>
      </c>
      <c r="AB140">
        <v>0.52766261007848947</v>
      </c>
      <c r="AE140">
        <v>5000</v>
      </c>
      <c r="AF140">
        <v>0.50980218141388034</v>
      </c>
      <c r="AI140">
        <v>10000</v>
      </c>
      <c r="AJ140">
        <v>0.36788599508464204</v>
      </c>
    </row>
    <row r="141" spans="1:36" x14ac:dyDescent="0.25">
      <c r="A141">
        <v>50</v>
      </c>
      <c r="B141">
        <v>0.71115098458845916</v>
      </c>
      <c r="D141">
        <v>100</v>
      </c>
      <c r="E141">
        <v>0.54728094121858906</v>
      </c>
      <c r="G141">
        <v>200</v>
      </c>
      <c r="H141">
        <v>0.44326930902709361</v>
      </c>
      <c r="J141">
        <v>400</v>
      </c>
      <c r="K141">
        <v>0.46446006977952992</v>
      </c>
      <c r="M141">
        <v>700</v>
      </c>
      <c r="N141">
        <v>0.50641283383023838</v>
      </c>
      <c r="P141">
        <v>1000</v>
      </c>
      <c r="Q141">
        <v>0.55589714187585593</v>
      </c>
      <c r="S141">
        <v>1500</v>
      </c>
      <c r="T141">
        <v>0.54984509043371277</v>
      </c>
      <c r="W141">
        <v>2000</v>
      </c>
      <c r="X141">
        <v>0.47371506996680857</v>
      </c>
      <c r="AA141">
        <v>3000</v>
      </c>
      <c r="AB141">
        <v>0.47135614775569823</v>
      </c>
      <c r="AE141">
        <v>5000</v>
      </c>
      <c r="AF141">
        <v>0.5080153576415386</v>
      </c>
      <c r="AI141">
        <v>10000</v>
      </c>
      <c r="AJ141">
        <v>0.3738112805009941</v>
      </c>
    </row>
    <row r="142" spans="1:36" x14ac:dyDescent="0.25">
      <c r="A142">
        <v>50</v>
      </c>
      <c r="B142">
        <v>0.66161673560548373</v>
      </c>
      <c r="D142">
        <v>100</v>
      </c>
      <c r="E142">
        <v>0.49040497318801562</v>
      </c>
      <c r="G142">
        <v>200</v>
      </c>
      <c r="H142">
        <v>0.45777813903660708</v>
      </c>
      <c r="J142">
        <v>400</v>
      </c>
      <c r="K142">
        <v>0.55702565890408795</v>
      </c>
      <c r="M142">
        <v>700</v>
      </c>
      <c r="N142">
        <v>0.56791870949036771</v>
      </c>
      <c r="P142">
        <v>1000</v>
      </c>
      <c r="Q142">
        <v>0.48179960644237652</v>
      </c>
      <c r="S142">
        <v>1500</v>
      </c>
      <c r="T142">
        <v>0.45700849918925213</v>
      </c>
      <c r="W142">
        <v>2000</v>
      </c>
      <c r="X142">
        <v>0.42826924909295105</v>
      </c>
      <c r="AA142">
        <v>3000</v>
      </c>
      <c r="AB142">
        <v>0.41732261539959264</v>
      </c>
      <c r="AE142">
        <v>5000</v>
      </c>
      <c r="AF142">
        <v>0.43003746076070321</v>
      </c>
      <c r="AI142">
        <v>10000</v>
      </c>
      <c r="AJ142">
        <v>0.34158011561781171</v>
      </c>
    </row>
    <row r="143" spans="1:36" x14ac:dyDescent="0.25">
      <c r="A143">
        <v>50</v>
      </c>
      <c r="B143">
        <v>0.72605270594014049</v>
      </c>
      <c r="D143">
        <v>100</v>
      </c>
      <c r="E143">
        <v>0.58058105204897714</v>
      </c>
      <c r="G143">
        <v>200</v>
      </c>
      <c r="H143">
        <v>0.51759667154312361</v>
      </c>
      <c r="J143">
        <v>400</v>
      </c>
      <c r="K143">
        <v>0.47204525861320906</v>
      </c>
      <c r="M143">
        <v>700</v>
      </c>
      <c r="N143">
        <v>0.48132331558677033</v>
      </c>
      <c r="P143">
        <v>1000</v>
      </c>
      <c r="Q143">
        <v>0.47782251143650273</v>
      </c>
      <c r="S143">
        <v>1500</v>
      </c>
      <c r="T143">
        <v>0.46679692291140051</v>
      </c>
      <c r="W143">
        <v>2000</v>
      </c>
      <c r="X143">
        <v>0.4156456123040862</v>
      </c>
      <c r="AA143">
        <v>3000</v>
      </c>
      <c r="AB143">
        <v>0.41766516454841712</v>
      </c>
      <c r="AE143">
        <v>5000</v>
      </c>
      <c r="AF143">
        <v>0.38695281530464831</v>
      </c>
      <c r="AI143">
        <v>10000</v>
      </c>
      <c r="AJ143">
        <v>0.33468909964023963</v>
      </c>
    </row>
    <row r="144" spans="1:36" x14ac:dyDescent="0.25">
      <c r="A144">
        <v>50</v>
      </c>
      <c r="B144">
        <v>0.72544415493831826</v>
      </c>
      <c r="D144">
        <v>100</v>
      </c>
      <c r="E144">
        <v>0.65665659429929435</v>
      </c>
      <c r="G144">
        <v>200</v>
      </c>
      <c r="H144">
        <v>0.56114186627378815</v>
      </c>
      <c r="J144">
        <v>400</v>
      </c>
      <c r="K144">
        <v>0.46470076163955276</v>
      </c>
      <c r="M144">
        <v>700</v>
      </c>
      <c r="N144">
        <v>0.53745374999500584</v>
      </c>
      <c r="P144">
        <v>1000</v>
      </c>
      <c r="Q144">
        <v>0.48942865564192989</v>
      </c>
      <c r="S144">
        <v>1500</v>
      </c>
      <c r="T144">
        <v>0.58901082300189178</v>
      </c>
      <c r="W144">
        <v>2000</v>
      </c>
      <c r="X144">
        <v>0.58243695358263337</v>
      </c>
      <c r="AA144">
        <v>3000</v>
      </c>
      <c r="AB144">
        <v>0.55548465072205433</v>
      </c>
      <c r="AE144">
        <v>5000</v>
      </c>
      <c r="AF144">
        <v>0.3395084309611221</v>
      </c>
      <c r="AI144">
        <v>10000</v>
      </c>
      <c r="AJ144">
        <v>0.37303173271736551</v>
      </c>
    </row>
    <row r="145" spans="1:36" x14ac:dyDescent="0.25">
      <c r="A145">
        <v>50</v>
      </c>
      <c r="B145">
        <v>0.70697532960111298</v>
      </c>
      <c r="D145">
        <v>100</v>
      </c>
      <c r="E145">
        <v>0.58665983331296945</v>
      </c>
      <c r="G145">
        <v>200</v>
      </c>
      <c r="H145">
        <v>0.4699678020434867</v>
      </c>
      <c r="J145">
        <v>400</v>
      </c>
      <c r="K145">
        <v>0.5677359836874265</v>
      </c>
      <c r="M145">
        <v>700</v>
      </c>
      <c r="N145">
        <v>0.47783285149460897</v>
      </c>
      <c r="P145">
        <v>1000</v>
      </c>
      <c r="Q145">
        <v>0.47682109995835703</v>
      </c>
      <c r="S145">
        <v>1500</v>
      </c>
      <c r="T145">
        <v>0.42933532451656387</v>
      </c>
      <c r="W145">
        <v>2000</v>
      </c>
      <c r="X145">
        <v>0.43149423605148185</v>
      </c>
      <c r="AA145">
        <v>3000</v>
      </c>
      <c r="AB145">
        <v>0.42804791011780119</v>
      </c>
      <c r="AE145">
        <v>5000</v>
      </c>
      <c r="AF145">
        <v>0.35077045185962447</v>
      </c>
      <c r="AI145">
        <v>10000</v>
      </c>
      <c r="AJ145">
        <v>0.3417210799323448</v>
      </c>
    </row>
    <row r="146" spans="1:36" x14ac:dyDescent="0.25">
      <c r="A146">
        <v>50</v>
      </c>
      <c r="B146">
        <v>0.6210360509666244</v>
      </c>
      <c r="D146">
        <v>100</v>
      </c>
      <c r="E146">
        <v>0.51689262161658855</v>
      </c>
      <c r="G146">
        <v>200</v>
      </c>
      <c r="H146">
        <v>0.49266617413356778</v>
      </c>
      <c r="J146">
        <v>400</v>
      </c>
      <c r="K146">
        <v>0.48390681768676697</v>
      </c>
      <c r="M146">
        <v>700</v>
      </c>
      <c r="N146">
        <v>0.48786221400354085</v>
      </c>
      <c r="P146">
        <v>1000</v>
      </c>
      <c r="Q146">
        <v>0.46796701623297138</v>
      </c>
      <c r="S146">
        <v>1500</v>
      </c>
      <c r="T146">
        <v>0.45651489259455036</v>
      </c>
      <c r="W146">
        <v>2000</v>
      </c>
      <c r="X146">
        <v>0.44399385387476936</v>
      </c>
      <c r="AA146">
        <v>3000</v>
      </c>
      <c r="AB146">
        <v>0.40874524397545081</v>
      </c>
      <c r="AE146">
        <v>5000</v>
      </c>
      <c r="AF146">
        <v>0.34571419431182038</v>
      </c>
      <c r="AI146">
        <v>10000</v>
      </c>
      <c r="AJ146">
        <v>0.3111419168101448</v>
      </c>
    </row>
    <row r="147" spans="1:36" x14ac:dyDescent="0.25">
      <c r="A147">
        <v>50</v>
      </c>
      <c r="B147">
        <v>0.70559099644876333</v>
      </c>
      <c r="D147">
        <v>100</v>
      </c>
      <c r="E147">
        <v>0.5200918355944687</v>
      </c>
      <c r="G147">
        <v>200</v>
      </c>
      <c r="H147">
        <v>0.46068539298576688</v>
      </c>
      <c r="J147">
        <v>400</v>
      </c>
      <c r="K147">
        <v>0.47527154193723364</v>
      </c>
      <c r="M147">
        <v>700</v>
      </c>
      <c r="N147">
        <v>0.66732389209457554</v>
      </c>
      <c r="P147">
        <v>1000</v>
      </c>
      <c r="Q147">
        <v>0.5442241731158064</v>
      </c>
      <c r="S147">
        <v>1500</v>
      </c>
      <c r="T147">
        <v>0.50224804362036446</v>
      </c>
      <c r="W147">
        <v>2000</v>
      </c>
      <c r="X147">
        <v>0.58303519539219506</v>
      </c>
      <c r="AA147">
        <v>3000</v>
      </c>
      <c r="AB147">
        <v>0.57255636444704205</v>
      </c>
      <c r="AE147">
        <v>5000</v>
      </c>
      <c r="AF147">
        <v>0.35135900179382745</v>
      </c>
      <c r="AI147">
        <v>10000</v>
      </c>
      <c r="AJ147">
        <v>0.33896494516075254</v>
      </c>
    </row>
    <row r="148" spans="1:36" x14ac:dyDescent="0.25">
      <c r="A148">
        <v>50</v>
      </c>
      <c r="B148">
        <v>0.62093289731232881</v>
      </c>
      <c r="D148">
        <v>100</v>
      </c>
      <c r="E148">
        <v>0.50805255098487445</v>
      </c>
      <c r="G148">
        <v>200</v>
      </c>
      <c r="H148">
        <v>0.54089677328326236</v>
      </c>
      <c r="J148">
        <v>400</v>
      </c>
      <c r="K148">
        <v>0.51919067638117988</v>
      </c>
      <c r="M148">
        <v>700</v>
      </c>
      <c r="N148">
        <v>0.52307594549790615</v>
      </c>
      <c r="P148">
        <v>1000</v>
      </c>
      <c r="Q148">
        <v>0.52373079526736543</v>
      </c>
      <c r="S148">
        <v>1500</v>
      </c>
      <c r="T148">
        <v>0.50186796160390879</v>
      </c>
      <c r="W148">
        <v>2000</v>
      </c>
      <c r="X148">
        <v>0.48838193310319</v>
      </c>
      <c r="AA148">
        <v>3000</v>
      </c>
      <c r="AB148">
        <v>0.54542973129338668</v>
      </c>
      <c r="AE148">
        <v>5000</v>
      </c>
      <c r="AF148">
        <v>0.35451580610055067</v>
      </c>
      <c r="AI148">
        <v>10000</v>
      </c>
      <c r="AJ148">
        <v>0.32251727709182287</v>
      </c>
    </row>
    <row r="149" spans="1:36" x14ac:dyDescent="0.25">
      <c r="A149">
        <v>50</v>
      </c>
      <c r="B149">
        <v>0.63045118315823723</v>
      </c>
      <c r="D149">
        <v>100</v>
      </c>
      <c r="E149">
        <v>0.655851798254381</v>
      </c>
      <c r="G149">
        <v>200</v>
      </c>
      <c r="H149">
        <v>0.48341623594488414</v>
      </c>
      <c r="J149">
        <v>400</v>
      </c>
      <c r="K149">
        <v>0.56461655791910836</v>
      </c>
      <c r="M149">
        <v>700</v>
      </c>
      <c r="N149">
        <v>0.57406755622271743</v>
      </c>
      <c r="P149">
        <v>1000</v>
      </c>
      <c r="Q149">
        <v>0.46293434019081714</v>
      </c>
      <c r="S149">
        <v>1500</v>
      </c>
      <c r="T149">
        <v>0.49869890355668367</v>
      </c>
      <c r="W149">
        <v>2000</v>
      </c>
      <c r="X149">
        <v>0.5655627195345404</v>
      </c>
      <c r="AA149">
        <v>3000</v>
      </c>
      <c r="AB149">
        <v>0.49247705910069206</v>
      </c>
      <c r="AE149">
        <v>5000</v>
      </c>
      <c r="AF149">
        <v>0.35393102179944885</v>
      </c>
      <c r="AI149">
        <v>10000</v>
      </c>
      <c r="AJ149">
        <v>0.32528060360532079</v>
      </c>
    </row>
    <row r="150" spans="1:36" x14ac:dyDescent="0.25">
      <c r="A150">
        <v>50</v>
      </c>
      <c r="B150">
        <v>0.65570271622258947</v>
      </c>
      <c r="D150">
        <v>100</v>
      </c>
      <c r="E150">
        <v>0.50210735709843779</v>
      </c>
      <c r="G150">
        <v>200</v>
      </c>
      <c r="H150">
        <v>0.4989318480895879</v>
      </c>
      <c r="J150">
        <v>400</v>
      </c>
      <c r="K150">
        <v>0.58737555052894896</v>
      </c>
      <c r="M150">
        <v>700</v>
      </c>
      <c r="N150">
        <v>0.58948442852897442</v>
      </c>
      <c r="P150">
        <v>1000</v>
      </c>
      <c r="Q150">
        <v>0.54069904667960678</v>
      </c>
      <c r="S150">
        <v>1500</v>
      </c>
      <c r="T150">
        <v>0.50423824244601279</v>
      </c>
      <c r="W150">
        <v>2000</v>
      </c>
      <c r="X150">
        <v>0.54779282039358501</v>
      </c>
      <c r="AA150">
        <v>3000</v>
      </c>
      <c r="AB150">
        <v>0.38185695687759136</v>
      </c>
      <c r="AE150">
        <v>5000</v>
      </c>
      <c r="AF150">
        <v>0.34086674420605906</v>
      </c>
      <c r="AI150">
        <v>10000</v>
      </c>
      <c r="AJ150">
        <v>0.32460167847669019</v>
      </c>
    </row>
    <row r="151" spans="1:36" x14ac:dyDescent="0.25">
      <c r="A151">
        <v>50</v>
      </c>
      <c r="B151">
        <v>0.6516723776339336</v>
      </c>
      <c r="D151">
        <v>100</v>
      </c>
      <c r="E151">
        <v>0.53615547081877102</v>
      </c>
      <c r="G151">
        <v>200</v>
      </c>
      <c r="H151">
        <v>0.54467117228442019</v>
      </c>
      <c r="J151">
        <v>400</v>
      </c>
      <c r="K151">
        <v>0.50501380853562516</v>
      </c>
      <c r="M151">
        <v>700</v>
      </c>
      <c r="N151">
        <v>0.54443190025327159</v>
      </c>
      <c r="P151">
        <v>1000</v>
      </c>
      <c r="Q151">
        <v>0.63798541248166973</v>
      </c>
      <c r="S151">
        <v>1500</v>
      </c>
      <c r="T151">
        <v>0.54837741949961627</v>
      </c>
      <c r="W151">
        <v>2000</v>
      </c>
      <c r="X151">
        <v>0.57475833383586317</v>
      </c>
      <c r="AA151">
        <v>3000</v>
      </c>
      <c r="AB151">
        <v>0.37000638604488595</v>
      </c>
      <c r="AE151">
        <v>5000</v>
      </c>
      <c r="AF151">
        <v>0.35466448687635665</v>
      </c>
      <c r="AI151">
        <v>10000</v>
      </c>
      <c r="AJ151">
        <v>0.32100799899854315</v>
      </c>
    </row>
    <row r="152" spans="1:36" x14ac:dyDescent="0.25">
      <c r="A152">
        <v>50</v>
      </c>
      <c r="B152">
        <v>0.6550296556045262</v>
      </c>
      <c r="D152">
        <v>100</v>
      </c>
      <c r="E152">
        <v>0.52057593550888237</v>
      </c>
      <c r="G152">
        <v>200</v>
      </c>
      <c r="H152">
        <v>0.52912663884286515</v>
      </c>
      <c r="J152">
        <v>400</v>
      </c>
      <c r="K152">
        <v>0.5923058136970899</v>
      </c>
      <c r="M152">
        <v>700</v>
      </c>
      <c r="N152">
        <v>0.50584993341330575</v>
      </c>
      <c r="P152">
        <v>1000</v>
      </c>
      <c r="Q152">
        <v>0.46678250856174347</v>
      </c>
      <c r="S152">
        <v>1500</v>
      </c>
      <c r="T152">
        <v>0.43303734311098174</v>
      </c>
      <c r="W152">
        <v>2000</v>
      </c>
      <c r="X152">
        <v>0.46738189240757289</v>
      </c>
      <c r="AA152">
        <v>3000</v>
      </c>
      <c r="AB152">
        <v>0.36652067529286869</v>
      </c>
      <c r="AE152">
        <v>5000</v>
      </c>
      <c r="AF152">
        <v>0.35665249422700412</v>
      </c>
      <c r="AI152">
        <v>10000</v>
      </c>
      <c r="AJ152">
        <v>0.33962896208620341</v>
      </c>
    </row>
    <row r="153" spans="1:36" x14ac:dyDescent="0.25">
      <c r="A153">
        <v>50</v>
      </c>
      <c r="B153">
        <v>0.65566117079509645</v>
      </c>
      <c r="D153">
        <v>100</v>
      </c>
      <c r="E153">
        <v>0.57329566316867153</v>
      </c>
      <c r="G153">
        <v>200</v>
      </c>
      <c r="H153">
        <v>0.62583877646284758</v>
      </c>
      <c r="J153">
        <v>400</v>
      </c>
      <c r="K153">
        <v>0.4783238036266329</v>
      </c>
      <c r="M153">
        <v>700</v>
      </c>
      <c r="N153">
        <v>0.52698380841323922</v>
      </c>
      <c r="P153">
        <v>1000</v>
      </c>
      <c r="Q153">
        <v>0.47459690716107011</v>
      </c>
      <c r="S153">
        <v>1500</v>
      </c>
      <c r="T153">
        <v>0.4621539590293704</v>
      </c>
      <c r="W153">
        <v>2000</v>
      </c>
      <c r="X153">
        <v>0.49522331680185511</v>
      </c>
      <c r="AA153">
        <v>3000</v>
      </c>
      <c r="AB153">
        <v>0.37337261511055503</v>
      </c>
      <c r="AE153">
        <v>5000</v>
      </c>
      <c r="AF153">
        <v>0.34035082160535679</v>
      </c>
      <c r="AI153">
        <v>10000</v>
      </c>
      <c r="AJ153">
        <v>0.33583409902975059</v>
      </c>
    </row>
    <row r="154" spans="1:36" x14ac:dyDescent="0.25">
      <c r="A154">
        <v>50</v>
      </c>
      <c r="B154">
        <v>0.63786861612384393</v>
      </c>
      <c r="D154">
        <v>100</v>
      </c>
      <c r="E154">
        <v>0.53166442862628083</v>
      </c>
      <c r="G154">
        <v>200</v>
      </c>
      <c r="H154">
        <v>0.53002687208080124</v>
      </c>
      <c r="J154">
        <v>400</v>
      </c>
      <c r="K154">
        <v>0.56990270428115331</v>
      </c>
      <c r="M154">
        <v>700</v>
      </c>
      <c r="N154">
        <v>0.56759239577606124</v>
      </c>
      <c r="P154">
        <v>1000</v>
      </c>
      <c r="Q154">
        <v>0.53303616851383329</v>
      </c>
      <c r="S154">
        <v>1500</v>
      </c>
      <c r="T154">
        <v>0.49678130119868907</v>
      </c>
      <c r="W154">
        <v>2000</v>
      </c>
      <c r="X154">
        <v>0.5296510495509682</v>
      </c>
      <c r="AA154">
        <v>3000</v>
      </c>
      <c r="AB154">
        <v>0.43666738255464771</v>
      </c>
      <c r="AE154">
        <v>5000</v>
      </c>
      <c r="AF154">
        <v>0.39326528188182702</v>
      </c>
      <c r="AI154">
        <v>10000</v>
      </c>
      <c r="AJ154">
        <v>0.33003786371172505</v>
      </c>
    </row>
    <row r="155" spans="1:36" x14ac:dyDescent="0.25">
      <c r="A155">
        <v>50</v>
      </c>
      <c r="B155">
        <v>0.70609540608924704</v>
      </c>
      <c r="D155">
        <v>100</v>
      </c>
      <c r="E155">
        <v>0.58561891355310669</v>
      </c>
      <c r="G155">
        <v>200</v>
      </c>
      <c r="H155">
        <v>0.54897226606621785</v>
      </c>
      <c r="J155">
        <v>400</v>
      </c>
      <c r="K155">
        <v>0.49663234263027789</v>
      </c>
      <c r="M155">
        <v>700</v>
      </c>
      <c r="N155">
        <v>0.5027493358104933</v>
      </c>
      <c r="P155">
        <v>1000</v>
      </c>
      <c r="Q155">
        <v>0.46405708530601647</v>
      </c>
      <c r="S155">
        <v>1500</v>
      </c>
      <c r="T155">
        <v>0.43397588086267685</v>
      </c>
      <c r="W155">
        <v>2000</v>
      </c>
      <c r="X155">
        <v>0.40906226707038534</v>
      </c>
      <c r="AA155">
        <v>3000</v>
      </c>
      <c r="AB155">
        <v>0.36601487668935512</v>
      </c>
      <c r="AE155">
        <v>5000</v>
      </c>
      <c r="AF155">
        <v>0.34805326978453754</v>
      </c>
      <c r="AI155">
        <v>10000</v>
      </c>
      <c r="AJ155">
        <v>0.35553181712342524</v>
      </c>
    </row>
    <row r="156" spans="1:36" x14ac:dyDescent="0.25">
      <c r="A156">
        <v>50</v>
      </c>
      <c r="B156">
        <v>0.70519486419286015</v>
      </c>
      <c r="D156">
        <v>100</v>
      </c>
      <c r="E156">
        <v>0.51614773617699827</v>
      </c>
      <c r="G156">
        <v>200</v>
      </c>
      <c r="H156">
        <v>0.50177345038623888</v>
      </c>
      <c r="J156">
        <v>400</v>
      </c>
      <c r="K156">
        <v>0.52001325115286601</v>
      </c>
      <c r="M156">
        <v>700</v>
      </c>
      <c r="N156">
        <v>0.53300795713141969</v>
      </c>
      <c r="P156">
        <v>1000</v>
      </c>
      <c r="Q156">
        <v>0.51841495596234266</v>
      </c>
      <c r="S156">
        <v>1500</v>
      </c>
      <c r="T156">
        <v>0.45677722141198285</v>
      </c>
      <c r="W156">
        <v>2000</v>
      </c>
      <c r="X156">
        <v>0.42680228807329229</v>
      </c>
      <c r="AA156">
        <v>3000</v>
      </c>
      <c r="AB156">
        <v>0.38085736648430668</v>
      </c>
      <c r="AE156">
        <v>5000</v>
      </c>
      <c r="AF156">
        <v>0.3510218233020489</v>
      </c>
      <c r="AI156">
        <v>10000</v>
      </c>
      <c r="AJ156">
        <v>0.29968485463650918</v>
      </c>
    </row>
    <row r="157" spans="1:36" x14ac:dyDescent="0.25">
      <c r="A157">
        <v>50</v>
      </c>
      <c r="B157">
        <v>0.70820706201533079</v>
      </c>
      <c r="D157">
        <v>100</v>
      </c>
      <c r="E157">
        <v>0.54797005207609983</v>
      </c>
      <c r="G157">
        <v>200</v>
      </c>
      <c r="H157">
        <v>0.44326619157674002</v>
      </c>
      <c r="J157">
        <v>400</v>
      </c>
      <c r="K157">
        <v>0.51865503050546358</v>
      </c>
      <c r="M157">
        <v>700</v>
      </c>
      <c r="N157">
        <v>0.59682482034523299</v>
      </c>
      <c r="P157">
        <v>1000</v>
      </c>
      <c r="Q157">
        <v>0.45587084587087301</v>
      </c>
      <c r="S157">
        <v>1500</v>
      </c>
      <c r="T157">
        <v>0.4700590414815769</v>
      </c>
      <c r="W157">
        <v>2000</v>
      </c>
      <c r="X157">
        <v>0.45438564313676461</v>
      </c>
      <c r="AA157">
        <v>3000</v>
      </c>
      <c r="AB157">
        <v>0.36861924410063357</v>
      </c>
      <c r="AE157">
        <v>5000</v>
      </c>
      <c r="AF157">
        <v>0.34707355699549053</v>
      </c>
      <c r="AI157">
        <v>10000</v>
      </c>
      <c r="AJ157">
        <v>0.34217894387843079</v>
      </c>
    </row>
    <row r="158" spans="1:36" x14ac:dyDescent="0.25">
      <c r="A158">
        <v>50</v>
      </c>
      <c r="B158">
        <v>0.62804154836364112</v>
      </c>
      <c r="D158">
        <v>100</v>
      </c>
      <c r="E158">
        <v>0.51005484922179856</v>
      </c>
      <c r="G158">
        <v>200</v>
      </c>
      <c r="H158">
        <v>0.62758979585488317</v>
      </c>
      <c r="J158">
        <v>400</v>
      </c>
      <c r="K158">
        <v>0.52036549217704908</v>
      </c>
      <c r="M158">
        <v>700</v>
      </c>
      <c r="N158">
        <v>0.54683999175561315</v>
      </c>
      <c r="P158">
        <v>1000</v>
      </c>
      <c r="Q158">
        <v>0.53511455105890837</v>
      </c>
      <c r="S158">
        <v>1500</v>
      </c>
      <c r="T158">
        <v>0.50614639985540932</v>
      </c>
      <c r="W158">
        <v>2000</v>
      </c>
      <c r="X158">
        <v>0.47507585247935413</v>
      </c>
      <c r="AA158">
        <v>3000</v>
      </c>
      <c r="AB158">
        <v>0.38276632640567443</v>
      </c>
      <c r="AE158">
        <v>5000</v>
      </c>
      <c r="AF158">
        <v>0.42472199184582149</v>
      </c>
      <c r="AI158">
        <v>10000</v>
      </c>
      <c r="AJ158">
        <v>0.3419305972888253</v>
      </c>
    </row>
    <row r="159" spans="1:36" x14ac:dyDescent="0.25">
      <c r="A159">
        <v>50</v>
      </c>
      <c r="B159">
        <v>0.67660574556708364</v>
      </c>
      <c r="D159">
        <v>100</v>
      </c>
      <c r="E159">
        <v>0.57114943749608549</v>
      </c>
      <c r="G159">
        <v>200</v>
      </c>
      <c r="H159">
        <v>0.47225804774926922</v>
      </c>
      <c r="J159">
        <v>400</v>
      </c>
      <c r="K159">
        <v>0.56910661240455562</v>
      </c>
      <c r="M159">
        <v>700</v>
      </c>
      <c r="N159">
        <v>0.50305885850507004</v>
      </c>
      <c r="P159">
        <v>1000</v>
      </c>
      <c r="Q159">
        <v>0.53569692782409306</v>
      </c>
      <c r="S159">
        <v>1500</v>
      </c>
      <c r="T159">
        <v>0.48411297066613185</v>
      </c>
      <c r="W159">
        <v>2000</v>
      </c>
      <c r="X159">
        <v>0.48322165765742786</v>
      </c>
      <c r="AA159">
        <v>3000</v>
      </c>
      <c r="AB159">
        <v>0.36867109872038711</v>
      </c>
      <c r="AE159">
        <v>5000</v>
      </c>
      <c r="AF159">
        <v>0.35870726440058365</v>
      </c>
      <c r="AI159">
        <v>10000</v>
      </c>
      <c r="AJ159">
        <v>0.33280017165233561</v>
      </c>
    </row>
    <row r="160" spans="1:36" x14ac:dyDescent="0.25">
      <c r="A160">
        <v>50</v>
      </c>
      <c r="B160">
        <v>0.72710066311268406</v>
      </c>
      <c r="D160">
        <v>100</v>
      </c>
      <c r="E160">
        <v>0.47729461288790498</v>
      </c>
      <c r="G160">
        <v>200</v>
      </c>
      <c r="H160">
        <v>0.50011052211609419</v>
      </c>
      <c r="J160">
        <v>400</v>
      </c>
      <c r="K160">
        <v>0.52204576705213523</v>
      </c>
      <c r="M160">
        <v>700</v>
      </c>
      <c r="N160">
        <v>0.51444746023429289</v>
      </c>
      <c r="P160">
        <v>1000</v>
      </c>
      <c r="Q160">
        <v>0.62664449848311377</v>
      </c>
      <c r="S160">
        <v>1500</v>
      </c>
      <c r="T160">
        <v>0.59659036338591864</v>
      </c>
      <c r="W160">
        <v>2000</v>
      </c>
      <c r="X160">
        <v>0.59123976913932286</v>
      </c>
      <c r="AA160">
        <v>3000</v>
      </c>
      <c r="AB160">
        <v>0.43284063508021481</v>
      </c>
      <c r="AE160">
        <v>5000</v>
      </c>
      <c r="AF160">
        <v>0.35019313709303479</v>
      </c>
      <c r="AI160">
        <v>10000</v>
      </c>
      <c r="AJ160">
        <v>0.34847986662954528</v>
      </c>
    </row>
    <row r="161" spans="1:36" x14ac:dyDescent="0.25">
      <c r="A161">
        <v>50</v>
      </c>
      <c r="B161">
        <v>0.65564987389579299</v>
      </c>
      <c r="D161">
        <v>100</v>
      </c>
      <c r="E161">
        <v>0.54386878377542391</v>
      </c>
      <c r="G161">
        <v>200</v>
      </c>
      <c r="H161">
        <v>0.52936220697260283</v>
      </c>
      <c r="J161">
        <v>400</v>
      </c>
      <c r="K161">
        <v>0.53343915298734668</v>
      </c>
      <c r="M161">
        <v>700</v>
      </c>
      <c r="N161">
        <v>0.51898659141343551</v>
      </c>
      <c r="P161">
        <v>1000</v>
      </c>
      <c r="Q161">
        <v>0.557477473144536</v>
      </c>
      <c r="S161">
        <v>1500</v>
      </c>
      <c r="T161">
        <v>0.58641988223322883</v>
      </c>
      <c r="W161">
        <v>2000</v>
      </c>
      <c r="X161">
        <v>0.49283985624389648</v>
      </c>
      <c r="AA161">
        <v>3000</v>
      </c>
      <c r="AB161">
        <v>0.38661613066639122</v>
      </c>
      <c r="AE161">
        <v>5000</v>
      </c>
      <c r="AF161">
        <v>0.33045202162116155</v>
      </c>
      <c r="AI161">
        <v>10000</v>
      </c>
      <c r="AJ161">
        <v>0.32540706097266098</v>
      </c>
    </row>
    <row r="162" spans="1:36" x14ac:dyDescent="0.25">
      <c r="A162">
        <v>50</v>
      </c>
      <c r="D162">
        <v>100</v>
      </c>
      <c r="E162">
        <v>0.59684050019453938</v>
      </c>
      <c r="G162">
        <v>200</v>
      </c>
      <c r="H162">
        <v>0.55829609708805039</v>
      </c>
      <c r="J162">
        <v>400</v>
      </c>
      <c r="K162">
        <v>0.51909258472547937</v>
      </c>
      <c r="M162">
        <v>700</v>
      </c>
      <c r="N162">
        <v>0.51265072852567628</v>
      </c>
      <c r="P162">
        <v>1000</v>
      </c>
      <c r="Q162">
        <v>0.47280424974400681</v>
      </c>
      <c r="S162">
        <v>1500</v>
      </c>
      <c r="T162">
        <v>0.56926779384762294</v>
      </c>
      <c r="W162">
        <v>2000</v>
      </c>
      <c r="X162">
        <v>0.45925784765028921</v>
      </c>
      <c r="AA162">
        <v>3000</v>
      </c>
      <c r="AB162">
        <v>0.37879083642374667</v>
      </c>
      <c r="AE162">
        <v>5000</v>
      </c>
      <c r="AF162">
        <v>0.38208027126682831</v>
      </c>
      <c r="AI162">
        <v>10000</v>
      </c>
      <c r="AJ162">
        <v>0.34475951372314312</v>
      </c>
    </row>
    <row r="163" spans="1:36" x14ac:dyDescent="0.25">
      <c r="A163">
        <v>50</v>
      </c>
      <c r="B163">
        <v>0.70671821711150151</v>
      </c>
      <c r="D163">
        <v>100</v>
      </c>
      <c r="E163">
        <v>0.56848836952737469</v>
      </c>
      <c r="G163">
        <v>200</v>
      </c>
      <c r="H163">
        <v>0.46356767646624714</v>
      </c>
      <c r="J163">
        <v>400</v>
      </c>
      <c r="K163">
        <v>0.53091278356661487</v>
      </c>
      <c r="M163">
        <v>700</v>
      </c>
      <c r="N163">
        <v>0.530683882459417</v>
      </c>
      <c r="P163">
        <v>1000</v>
      </c>
      <c r="Q163">
        <v>0.50624939918047873</v>
      </c>
      <c r="S163">
        <v>1500</v>
      </c>
      <c r="T163">
        <v>0.49466288565253103</v>
      </c>
      <c r="W163">
        <v>2000</v>
      </c>
      <c r="X163">
        <v>0.55256468004471682</v>
      </c>
      <c r="AA163">
        <v>3000</v>
      </c>
      <c r="AB163">
        <v>0.36885228123107372</v>
      </c>
      <c r="AE163">
        <v>5000</v>
      </c>
      <c r="AF163">
        <v>0.35196409582099947</v>
      </c>
      <c r="AI163">
        <v>10000</v>
      </c>
      <c r="AJ163">
        <v>0.33589206508683223</v>
      </c>
    </row>
    <row r="164" spans="1:36" x14ac:dyDescent="0.25">
      <c r="A164">
        <v>50</v>
      </c>
      <c r="B164">
        <v>0.67403369469561658</v>
      </c>
      <c r="D164">
        <v>100</v>
      </c>
      <c r="E164">
        <v>0.53921137467789104</v>
      </c>
      <c r="G164">
        <v>200</v>
      </c>
      <c r="H164">
        <v>0.56269608503752089</v>
      </c>
      <c r="J164">
        <v>400</v>
      </c>
      <c r="K164">
        <v>0.50919782816699055</v>
      </c>
      <c r="M164">
        <v>700</v>
      </c>
      <c r="N164">
        <v>0.50295002553527768</v>
      </c>
      <c r="P164">
        <v>1000</v>
      </c>
      <c r="Q164">
        <v>0.48340302536318502</v>
      </c>
      <c r="S164">
        <v>1500</v>
      </c>
      <c r="T164">
        <v>0.47204995022166296</v>
      </c>
      <c r="W164">
        <v>2000</v>
      </c>
      <c r="X164">
        <v>0.52650088140093909</v>
      </c>
      <c r="AA164">
        <v>3000</v>
      </c>
      <c r="AB164">
        <v>0.37281317166827388</v>
      </c>
      <c r="AE164">
        <v>5000</v>
      </c>
      <c r="AF164">
        <v>0.39092240991016425</v>
      </c>
      <c r="AI164">
        <v>10000</v>
      </c>
      <c r="AJ164">
        <v>0.33017027818716721</v>
      </c>
    </row>
    <row r="165" spans="1:36" x14ac:dyDescent="0.25">
      <c r="A165">
        <v>50</v>
      </c>
      <c r="B165">
        <v>0.68377174535857566</v>
      </c>
      <c r="D165">
        <v>100</v>
      </c>
      <c r="E165">
        <v>0.51030356620154516</v>
      </c>
      <c r="G165">
        <v>200</v>
      </c>
      <c r="H165">
        <v>0.46196564650846833</v>
      </c>
      <c r="J165">
        <v>400</v>
      </c>
      <c r="K165">
        <v>0.46705159699925036</v>
      </c>
      <c r="M165">
        <v>700</v>
      </c>
      <c r="N165">
        <v>0.50856208435564343</v>
      </c>
      <c r="P165">
        <v>1000</v>
      </c>
      <c r="Q165">
        <v>0.45942390589688098</v>
      </c>
      <c r="S165">
        <v>1500</v>
      </c>
      <c r="T165">
        <v>0.47650774989898909</v>
      </c>
      <c r="W165">
        <v>2000</v>
      </c>
      <c r="X165">
        <v>0.50214183424740422</v>
      </c>
      <c r="AA165">
        <v>3000</v>
      </c>
      <c r="AB165">
        <v>0.37698611046125197</v>
      </c>
      <c r="AE165">
        <v>5000</v>
      </c>
      <c r="AF165">
        <v>0.35699408653463011</v>
      </c>
      <c r="AI165">
        <v>10000</v>
      </c>
      <c r="AJ165">
        <v>0.32642338065398513</v>
      </c>
    </row>
    <row r="166" spans="1:36" x14ac:dyDescent="0.25">
      <c r="A166">
        <v>50</v>
      </c>
      <c r="B166">
        <v>0.65154798827821525</v>
      </c>
      <c r="D166">
        <v>100</v>
      </c>
      <c r="E166">
        <v>0.55388221950828864</v>
      </c>
      <c r="G166">
        <v>200</v>
      </c>
      <c r="H166">
        <v>0.52987525904971222</v>
      </c>
      <c r="J166">
        <v>400</v>
      </c>
      <c r="K166">
        <v>0.48322489857116185</v>
      </c>
      <c r="M166">
        <v>700</v>
      </c>
      <c r="N166">
        <v>0.56596817327566118</v>
      </c>
      <c r="P166">
        <v>1000</v>
      </c>
      <c r="Q166">
        <v>0.5767909731985128</v>
      </c>
      <c r="S166">
        <v>1500</v>
      </c>
      <c r="T166">
        <v>0.51248226274316733</v>
      </c>
      <c r="W166">
        <v>2000</v>
      </c>
      <c r="X166">
        <v>0.46030707032248086</v>
      </c>
      <c r="AA166">
        <v>3000</v>
      </c>
      <c r="AB166">
        <v>0.39167979601701725</v>
      </c>
      <c r="AE166">
        <v>5000</v>
      </c>
      <c r="AF166">
        <v>0.35834548583026787</v>
      </c>
      <c r="AI166">
        <v>10000</v>
      </c>
      <c r="AJ166">
        <v>0.33034254046862171</v>
      </c>
    </row>
    <row r="167" spans="1:36" x14ac:dyDescent="0.25">
      <c r="A167">
        <v>50</v>
      </c>
      <c r="B167">
        <v>0.70864152965083738</v>
      </c>
      <c r="D167">
        <v>100</v>
      </c>
      <c r="E167">
        <v>0.53096445299129791</v>
      </c>
      <c r="G167">
        <v>200</v>
      </c>
      <c r="H167">
        <v>0.52665101287146365</v>
      </c>
      <c r="J167">
        <v>400</v>
      </c>
      <c r="K167">
        <v>0.50493084114401954</v>
      </c>
      <c r="M167">
        <v>700</v>
      </c>
      <c r="N167">
        <v>0.5233484909100633</v>
      </c>
      <c r="P167">
        <v>1000</v>
      </c>
      <c r="Q167">
        <v>0.54862021023710528</v>
      </c>
      <c r="S167">
        <v>1500</v>
      </c>
      <c r="T167">
        <v>0.46453547503908887</v>
      </c>
      <c r="W167">
        <v>2000</v>
      </c>
      <c r="X167">
        <v>0.49032629614887824</v>
      </c>
      <c r="AA167">
        <v>3000</v>
      </c>
      <c r="AB167">
        <v>0.47784208038229065</v>
      </c>
      <c r="AE167">
        <v>5000</v>
      </c>
      <c r="AF167">
        <v>0.3600615959515045</v>
      </c>
      <c r="AI167">
        <v>10000</v>
      </c>
      <c r="AJ167">
        <v>0.30750511774640449</v>
      </c>
    </row>
    <row r="168" spans="1:36" x14ac:dyDescent="0.25">
      <c r="A168">
        <v>50</v>
      </c>
      <c r="B168">
        <v>0.66978420860681176</v>
      </c>
      <c r="D168">
        <v>100</v>
      </c>
      <c r="E168">
        <v>0.55832504925074611</v>
      </c>
      <c r="G168">
        <v>200</v>
      </c>
      <c r="H168">
        <v>0.46411233516873013</v>
      </c>
      <c r="J168">
        <v>400</v>
      </c>
      <c r="K168">
        <v>0.49482042492587758</v>
      </c>
      <c r="M168">
        <v>700</v>
      </c>
      <c r="N168">
        <v>0.53831194395192739</v>
      </c>
      <c r="P168">
        <v>1000</v>
      </c>
      <c r="Q168">
        <v>0.53526579369985627</v>
      </c>
      <c r="S168">
        <v>1500</v>
      </c>
      <c r="T168">
        <v>0.52641087659665253</v>
      </c>
      <c r="W168">
        <v>2000</v>
      </c>
      <c r="X168">
        <v>0.55735240474022563</v>
      </c>
      <c r="AA168">
        <v>3000</v>
      </c>
      <c r="AB168">
        <v>0.37101983520261728</v>
      </c>
      <c r="AE168">
        <v>5000</v>
      </c>
      <c r="AF168">
        <v>0.36413517758913405</v>
      </c>
      <c r="AI168">
        <v>10000</v>
      </c>
      <c r="AJ168">
        <v>0.30928746597120726</v>
      </c>
    </row>
    <row r="169" spans="1:36" x14ac:dyDescent="0.25">
      <c r="A169">
        <v>50</v>
      </c>
      <c r="B169">
        <v>0.62211586169130217</v>
      </c>
      <c r="D169">
        <v>100</v>
      </c>
      <c r="E169">
        <v>0.50651166626622113</v>
      </c>
      <c r="G169">
        <v>200</v>
      </c>
      <c r="H169">
        <v>0.50136719413314579</v>
      </c>
      <c r="J169">
        <v>400</v>
      </c>
      <c r="K169">
        <v>0.4805980299588124</v>
      </c>
      <c r="M169">
        <v>700</v>
      </c>
      <c r="N169">
        <v>0.5242965044762008</v>
      </c>
      <c r="P169">
        <v>1000</v>
      </c>
      <c r="Q169">
        <v>0.56346464458029699</v>
      </c>
      <c r="S169">
        <v>1500</v>
      </c>
      <c r="T169">
        <v>0.51275919110532753</v>
      </c>
      <c r="W169">
        <v>2000</v>
      </c>
      <c r="X169">
        <v>0.55575867769477583</v>
      </c>
      <c r="AA169">
        <v>3000</v>
      </c>
      <c r="AB169">
        <v>0.36553728946825637</v>
      </c>
      <c r="AE169">
        <v>5000</v>
      </c>
      <c r="AF169">
        <v>0.34094650154977529</v>
      </c>
      <c r="AI169">
        <v>10000</v>
      </c>
      <c r="AJ169">
        <v>0.30280184200306576</v>
      </c>
    </row>
    <row r="170" spans="1:36" x14ac:dyDescent="0.25">
      <c r="A170">
        <v>50</v>
      </c>
      <c r="B170">
        <v>0.65350266051616401</v>
      </c>
      <c r="D170">
        <v>100</v>
      </c>
      <c r="E170">
        <v>0.50484080547388721</v>
      </c>
      <c r="G170">
        <v>200</v>
      </c>
      <c r="H170">
        <v>0.46177048176995472</v>
      </c>
      <c r="J170">
        <v>400</v>
      </c>
      <c r="K170">
        <v>0.56395139895738855</v>
      </c>
      <c r="M170">
        <v>700</v>
      </c>
      <c r="N170">
        <v>0.47797977291724408</v>
      </c>
      <c r="P170">
        <v>1000</v>
      </c>
      <c r="Q170">
        <v>0.52050537618700343</v>
      </c>
      <c r="S170">
        <v>1500</v>
      </c>
      <c r="T170">
        <v>0.58262974165107428</v>
      </c>
      <c r="W170">
        <v>2000</v>
      </c>
      <c r="X170">
        <v>0.4727397709936102</v>
      </c>
      <c r="AA170">
        <v>3000</v>
      </c>
      <c r="AB170">
        <v>0.41491832039619797</v>
      </c>
      <c r="AE170">
        <v>5000</v>
      </c>
      <c r="AF170">
        <v>0.3491577423194428</v>
      </c>
      <c r="AI170">
        <v>10000</v>
      </c>
      <c r="AJ170">
        <v>0.32986115674857608</v>
      </c>
    </row>
    <row r="171" spans="1:36" x14ac:dyDescent="0.25">
      <c r="A171">
        <v>50</v>
      </c>
      <c r="B171">
        <v>0.67007447101405126</v>
      </c>
      <c r="D171">
        <v>100</v>
      </c>
      <c r="E171">
        <v>0.55462256766865126</v>
      </c>
      <c r="G171">
        <v>200</v>
      </c>
      <c r="H171">
        <v>0.49012501997303654</v>
      </c>
      <c r="J171">
        <v>400</v>
      </c>
      <c r="K171">
        <v>0.62854589627243473</v>
      </c>
      <c r="M171">
        <v>700</v>
      </c>
      <c r="N171">
        <v>0.53810878495953574</v>
      </c>
      <c r="P171">
        <v>1000</v>
      </c>
      <c r="Q171">
        <v>0.50759592167259215</v>
      </c>
      <c r="S171">
        <v>1500</v>
      </c>
      <c r="T171">
        <v>0.51684502648345765</v>
      </c>
      <c r="W171">
        <v>2000</v>
      </c>
      <c r="X171">
        <v>0.58567848463413319</v>
      </c>
      <c r="AA171">
        <v>3000</v>
      </c>
      <c r="AB171">
        <v>0.42120340896878122</v>
      </c>
      <c r="AE171">
        <v>5000</v>
      </c>
      <c r="AF171">
        <v>0.34266430929249253</v>
      </c>
      <c r="AI171">
        <v>10000</v>
      </c>
      <c r="AJ171">
        <v>0.31243004112334394</v>
      </c>
    </row>
    <row r="172" spans="1:36" x14ac:dyDescent="0.25">
      <c r="A172">
        <v>50</v>
      </c>
      <c r="B172">
        <v>0.68827852913206256</v>
      </c>
      <c r="D172">
        <v>100</v>
      </c>
      <c r="E172">
        <v>0.56583989482346131</v>
      </c>
      <c r="G172">
        <v>200</v>
      </c>
      <c r="H172">
        <v>0.47166829404710703</v>
      </c>
      <c r="J172">
        <v>400</v>
      </c>
      <c r="K172">
        <v>0.48080964619275912</v>
      </c>
      <c r="M172">
        <v>700</v>
      </c>
      <c r="N172">
        <v>0.47224702864257095</v>
      </c>
      <c r="P172">
        <v>1000</v>
      </c>
      <c r="Q172">
        <v>0.43633887736533922</v>
      </c>
      <c r="S172">
        <v>1500</v>
      </c>
      <c r="T172">
        <v>0.42933424421198502</v>
      </c>
      <c r="W172">
        <v>2000</v>
      </c>
      <c r="X172">
        <v>0.53433531193373063</v>
      </c>
      <c r="AA172">
        <v>3000</v>
      </c>
      <c r="AB172">
        <v>0.37104881823115871</v>
      </c>
      <c r="AE172">
        <v>5000</v>
      </c>
      <c r="AF172">
        <v>0.34681517900623099</v>
      </c>
      <c r="AI172">
        <v>10000</v>
      </c>
      <c r="AJ172">
        <v>0.31456388959204895</v>
      </c>
    </row>
    <row r="173" spans="1:36" x14ac:dyDescent="0.25">
      <c r="A173">
        <v>50</v>
      </c>
      <c r="B173">
        <v>0.64847337971696983</v>
      </c>
      <c r="D173">
        <v>100</v>
      </c>
      <c r="E173">
        <v>0.53139138936060226</v>
      </c>
      <c r="G173">
        <v>200</v>
      </c>
      <c r="H173">
        <v>0.46368536793358128</v>
      </c>
      <c r="J173">
        <v>400</v>
      </c>
      <c r="K173">
        <v>0.55119837254590054</v>
      </c>
      <c r="M173">
        <v>700</v>
      </c>
      <c r="N173">
        <v>0.49067078984594281</v>
      </c>
      <c r="P173">
        <v>1000</v>
      </c>
      <c r="Q173">
        <v>0.61910588620967821</v>
      </c>
      <c r="S173">
        <v>1500</v>
      </c>
      <c r="T173">
        <v>0.5442304697482051</v>
      </c>
      <c r="W173">
        <v>2000</v>
      </c>
      <c r="X173">
        <v>0.44164950034254219</v>
      </c>
      <c r="AA173">
        <v>3000</v>
      </c>
      <c r="AB173">
        <v>0.36606827460136326</v>
      </c>
      <c r="AE173">
        <v>5000</v>
      </c>
      <c r="AF173">
        <v>0.35099385884639611</v>
      </c>
      <c r="AI173">
        <v>10000</v>
      </c>
      <c r="AJ173">
        <v>0.31990315607349556</v>
      </c>
    </row>
    <row r="174" spans="1:36" x14ac:dyDescent="0.25">
      <c r="A174">
        <v>50</v>
      </c>
      <c r="B174">
        <v>0.7499868230043012</v>
      </c>
      <c r="D174">
        <v>100</v>
      </c>
      <c r="E174">
        <v>0.6571432252130055</v>
      </c>
      <c r="G174">
        <v>200</v>
      </c>
      <c r="H174">
        <v>0.55970327096576766</v>
      </c>
      <c r="J174">
        <v>400</v>
      </c>
      <c r="K174">
        <v>0.55078896797660803</v>
      </c>
      <c r="M174">
        <v>700</v>
      </c>
      <c r="N174">
        <v>0.53257003252126278</v>
      </c>
      <c r="P174">
        <v>1000</v>
      </c>
      <c r="Q174">
        <v>0.54912992880294487</v>
      </c>
      <c r="S174">
        <v>1500</v>
      </c>
      <c r="T174">
        <v>0.52706436826892777</v>
      </c>
      <c r="W174">
        <v>2000</v>
      </c>
      <c r="X174">
        <v>0.55244695771153818</v>
      </c>
      <c r="AA174">
        <v>3000</v>
      </c>
      <c r="AB174">
        <v>0.43122693783299021</v>
      </c>
      <c r="AE174">
        <v>5000</v>
      </c>
      <c r="AF174">
        <v>0.34347771690818707</v>
      </c>
      <c r="AI174">
        <v>10000</v>
      </c>
      <c r="AJ174">
        <v>0.30608803593241213</v>
      </c>
    </row>
    <row r="175" spans="1:36" x14ac:dyDescent="0.25">
      <c r="A175">
        <v>50</v>
      </c>
      <c r="B175">
        <v>0.68344339449849334</v>
      </c>
      <c r="D175">
        <v>100</v>
      </c>
      <c r="E175">
        <v>0.52458689034682071</v>
      </c>
      <c r="G175">
        <v>200</v>
      </c>
      <c r="H175">
        <v>0.54139241702374019</v>
      </c>
      <c r="J175">
        <v>400</v>
      </c>
      <c r="K175">
        <v>0.50666253851702792</v>
      </c>
      <c r="M175">
        <v>700</v>
      </c>
      <c r="N175">
        <v>0.47663886800893734</v>
      </c>
      <c r="P175">
        <v>1000</v>
      </c>
      <c r="Q175">
        <v>0.48400086591675989</v>
      </c>
      <c r="S175">
        <v>1500</v>
      </c>
      <c r="T175">
        <v>0.48334666433004808</v>
      </c>
      <c r="W175">
        <v>2000</v>
      </c>
      <c r="X175">
        <v>0.60630088171505625</v>
      </c>
      <c r="AA175">
        <v>3000</v>
      </c>
      <c r="AB175">
        <v>0.37926826931562058</v>
      </c>
      <c r="AE175">
        <v>5000</v>
      </c>
      <c r="AF175">
        <v>0.34275875877847228</v>
      </c>
      <c r="AI175">
        <v>10000</v>
      </c>
      <c r="AJ175">
        <v>0.36138469126719286</v>
      </c>
    </row>
    <row r="176" spans="1:36" x14ac:dyDescent="0.25">
      <c r="A176">
        <v>50</v>
      </c>
      <c r="B176">
        <v>0.68093992753481924</v>
      </c>
      <c r="D176">
        <v>100</v>
      </c>
      <c r="E176">
        <v>0.57115715395735833</v>
      </c>
      <c r="G176">
        <v>200</v>
      </c>
      <c r="H176">
        <v>0.52328145029452466</v>
      </c>
      <c r="J176">
        <v>400</v>
      </c>
      <c r="K176">
        <v>0.56991258135158251</v>
      </c>
      <c r="M176">
        <v>700</v>
      </c>
      <c r="N176">
        <v>0.51613989625234502</v>
      </c>
      <c r="P176">
        <v>1000</v>
      </c>
      <c r="Q176">
        <v>0.45339410872904817</v>
      </c>
      <c r="S176">
        <v>1500</v>
      </c>
      <c r="T176">
        <v>0.42781626195038952</v>
      </c>
      <c r="W176">
        <v>2000</v>
      </c>
      <c r="X176">
        <v>0.49987433666945469</v>
      </c>
      <c r="AA176">
        <v>3000</v>
      </c>
      <c r="AB176">
        <v>0.37490390055138556</v>
      </c>
      <c r="AE176">
        <v>5000</v>
      </c>
      <c r="AF176">
        <v>0.33240910139502744</v>
      </c>
      <c r="AI176">
        <v>10000</v>
      </c>
      <c r="AJ176">
        <v>0.31230080582994685</v>
      </c>
    </row>
    <row r="177" spans="1:36" x14ac:dyDescent="0.25">
      <c r="A177">
        <v>50</v>
      </c>
      <c r="B177">
        <v>0.71729180620108512</v>
      </c>
      <c r="D177">
        <v>100</v>
      </c>
      <c r="E177">
        <v>0.59961830278938577</v>
      </c>
      <c r="G177">
        <v>200</v>
      </c>
      <c r="H177">
        <v>0.50802174687147317</v>
      </c>
      <c r="M177">
        <v>700</v>
      </c>
      <c r="N177">
        <v>0.51304581134284633</v>
      </c>
      <c r="P177">
        <v>1000</v>
      </c>
      <c r="Q177">
        <v>0.47552674074444945</v>
      </c>
      <c r="S177">
        <v>1500</v>
      </c>
      <c r="T177">
        <v>0.51002873671685123</v>
      </c>
      <c r="W177">
        <v>2000</v>
      </c>
      <c r="X177">
        <v>0.49265290182017846</v>
      </c>
      <c r="AA177">
        <v>3000</v>
      </c>
      <c r="AB177">
        <v>0.38412383713864034</v>
      </c>
      <c r="AE177">
        <v>5000</v>
      </c>
      <c r="AF177">
        <v>0.34896831862811745</v>
      </c>
      <c r="AI177">
        <v>10000</v>
      </c>
      <c r="AJ177">
        <v>0.29840345907753996</v>
      </c>
    </row>
    <row r="178" spans="1:36" x14ac:dyDescent="0.25">
      <c r="A178">
        <v>50</v>
      </c>
      <c r="B178">
        <v>0.69696874608585857</v>
      </c>
      <c r="D178">
        <v>100</v>
      </c>
      <c r="E178">
        <v>0.53484725284041679</v>
      </c>
      <c r="G178">
        <v>200</v>
      </c>
      <c r="H178">
        <v>0.47352404125153846</v>
      </c>
      <c r="M178">
        <v>700</v>
      </c>
      <c r="N178">
        <v>0.46510670923419495</v>
      </c>
      <c r="P178">
        <v>1000</v>
      </c>
      <c r="Q178">
        <v>0.51948828485955123</v>
      </c>
      <c r="S178">
        <v>1500</v>
      </c>
      <c r="T178">
        <v>0.55399031169779878</v>
      </c>
      <c r="W178">
        <v>2000</v>
      </c>
      <c r="X178">
        <v>0.52453954214045051</v>
      </c>
      <c r="AA178">
        <v>3000</v>
      </c>
      <c r="AB178">
        <v>0.3755352305468852</v>
      </c>
      <c r="AE178">
        <v>5000</v>
      </c>
      <c r="AF178">
        <v>0.36272167621317231</v>
      </c>
      <c r="AI178">
        <v>10000</v>
      </c>
      <c r="AJ178">
        <v>0.32270478710075257</v>
      </c>
    </row>
    <row r="179" spans="1:36" x14ac:dyDescent="0.25">
      <c r="A179">
        <v>50</v>
      </c>
      <c r="B179">
        <v>0.70757554682476054</v>
      </c>
      <c r="D179">
        <v>100</v>
      </c>
      <c r="E179">
        <v>0.50813718513211503</v>
      </c>
      <c r="G179">
        <v>200</v>
      </c>
      <c r="H179">
        <v>0.47332538867253016</v>
      </c>
      <c r="M179">
        <v>700</v>
      </c>
      <c r="N179">
        <v>0.5196511330582535</v>
      </c>
      <c r="P179">
        <v>1000</v>
      </c>
      <c r="Q179">
        <v>0.52675157379477144</v>
      </c>
      <c r="S179">
        <v>1500</v>
      </c>
      <c r="T179">
        <v>0.49884826338108035</v>
      </c>
      <c r="W179">
        <v>2000</v>
      </c>
      <c r="X179">
        <v>0.57349752579556934</v>
      </c>
      <c r="AA179">
        <v>3000</v>
      </c>
      <c r="AB179">
        <v>0.36062289134449244</v>
      </c>
      <c r="AE179">
        <v>5000</v>
      </c>
      <c r="AF179">
        <v>0.33670433066625777</v>
      </c>
      <c r="AI179">
        <v>10000</v>
      </c>
      <c r="AJ179">
        <v>0.34168058394358491</v>
      </c>
    </row>
    <row r="180" spans="1:36" x14ac:dyDescent="0.25">
      <c r="A180">
        <v>50</v>
      </c>
      <c r="B180">
        <v>0.65031514469357421</v>
      </c>
      <c r="D180">
        <v>100</v>
      </c>
      <c r="E180">
        <v>0.50583959335520079</v>
      </c>
      <c r="G180">
        <v>200</v>
      </c>
      <c r="H180">
        <v>0.4708815853874172</v>
      </c>
      <c r="M180">
        <v>700</v>
      </c>
      <c r="N180">
        <v>0.51184241377442241</v>
      </c>
      <c r="P180">
        <v>1000</v>
      </c>
      <c r="Q180">
        <v>0.58681706392786503</v>
      </c>
      <c r="S180">
        <v>1500</v>
      </c>
      <c r="T180">
        <v>0.53624498176953617</v>
      </c>
      <c r="W180">
        <v>2000</v>
      </c>
      <c r="X180">
        <v>0.59115396208996873</v>
      </c>
      <c r="AA180">
        <v>3000</v>
      </c>
      <c r="AB180">
        <v>0.41419664607211509</v>
      </c>
      <c r="AE180">
        <v>5000</v>
      </c>
      <c r="AF180">
        <v>0.38660702524208862</v>
      </c>
      <c r="AI180">
        <v>10000</v>
      </c>
      <c r="AJ180">
        <v>0.33866360191512451</v>
      </c>
    </row>
    <row r="181" spans="1:36" x14ac:dyDescent="0.25">
      <c r="A181">
        <v>50</v>
      </c>
      <c r="B181">
        <v>0.63260333507308075</v>
      </c>
      <c r="D181">
        <v>100</v>
      </c>
      <c r="E181">
        <v>0.56132718480771693</v>
      </c>
      <c r="G181">
        <v>200</v>
      </c>
      <c r="H181">
        <v>0.53900056095591675</v>
      </c>
      <c r="M181">
        <v>700</v>
      </c>
      <c r="N181">
        <v>0.48719887612668078</v>
      </c>
      <c r="P181">
        <v>1000</v>
      </c>
      <c r="Q181">
        <v>0.56988492555438064</v>
      </c>
      <c r="S181">
        <v>1500</v>
      </c>
      <c r="T181">
        <v>0.46583199486215288</v>
      </c>
      <c r="W181">
        <v>2000</v>
      </c>
      <c r="X181">
        <v>0.47169594984430896</v>
      </c>
      <c r="AA181">
        <v>3000</v>
      </c>
      <c r="AB181">
        <v>0.37921956301206633</v>
      </c>
      <c r="AE181">
        <v>5000</v>
      </c>
      <c r="AF181">
        <v>0.35597498892724766</v>
      </c>
      <c r="AI181">
        <v>10000</v>
      </c>
      <c r="AJ181">
        <v>0.33087611833271752</v>
      </c>
    </row>
    <row r="182" spans="1:36" x14ac:dyDescent="0.25">
      <c r="A182">
        <v>50</v>
      </c>
      <c r="B182">
        <v>0.70163837805804763</v>
      </c>
      <c r="D182">
        <v>100</v>
      </c>
      <c r="E182">
        <v>0.56926563323846657</v>
      </c>
      <c r="G182">
        <v>200</v>
      </c>
      <c r="H182">
        <v>0.48785134922606871</v>
      </c>
      <c r="M182">
        <v>700</v>
      </c>
      <c r="N182">
        <v>0.53542604916757086</v>
      </c>
      <c r="P182">
        <v>1000</v>
      </c>
      <c r="Q182">
        <v>0.52134455678334857</v>
      </c>
      <c r="S182">
        <v>1500</v>
      </c>
      <c r="T182">
        <v>0.51632530738380855</v>
      </c>
      <c r="W182">
        <v>2000</v>
      </c>
      <c r="X182">
        <v>0.49366940669657322</v>
      </c>
      <c r="AA182">
        <v>3000</v>
      </c>
      <c r="AB182">
        <v>0.36509843888274673</v>
      </c>
      <c r="AE182">
        <v>5000</v>
      </c>
      <c r="AF182">
        <v>0.35109460496477446</v>
      </c>
      <c r="AI182">
        <v>10000</v>
      </c>
      <c r="AJ182">
        <v>0.33997049266214047</v>
      </c>
    </row>
    <row r="183" spans="1:36" x14ac:dyDescent="0.25">
      <c r="A183">
        <v>50</v>
      </c>
      <c r="B183">
        <v>0.67508726945196673</v>
      </c>
      <c r="D183">
        <v>100</v>
      </c>
      <c r="E183">
        <v>0.571468034749119</v>
      </c>
      <c r="G183">
        <v>200</v>
      </c>
      <c r="H183">
        <v>0.46642702662382507</v>
      </c>
      <c r="M183">
        <v>700</v>
      </c>
      <c r="N183">
        <v>0.50046125071386716</v>
      </c>
      <c r="P183">
        <v>1000</v>
      </c>
      <c r="Q183">
        <v>0.44397697025750499</v>
      </c>
      <c r="S183">
        <v>1500</v>
      </c>
      <c r="T183">
        <v>0.41965042483885207</v>
      </c>
      <c r="W183">
        <v>2000</v>
      </c>
      <c r="X183">
        <v>0.51931778193126632</v>
      </c>
      <c r="AA183">
        <v>3000</v>
      </c>
      <c r="AB183">
        <v>0.36798976605583938</v>
      </c>
      <c r="AE183">
        <v>5000</v>
      </c>
      <c r="AF183">
        <v>0.38788860599612968</v>
      </c>
      <c r="AI183">
        <v>10000</v>
      </c>
      <c r="AJ183">
        <v>0.34248195387969249</v>
      </c>
    </row>
    <row r="184" spans="1:36" x14ac:dyDescent="0.25">
      <c r="A184">
        <v>50</v>
      </c>
      <c r="B184">
        <v>0.70924199380124564</v>
      </c>
      <c r="D184">
        <v>100</v>
      </c>
      <c r="E184">
        <v>0.50852183529364425</v>
      </c>
      <c r="G184">
        <v>200</v>
      </c>
      <c r="H184">
        <v>0.55368294961237852</v>
      </c>
      <c r="M184">
        <v>700</v>
      </c>
      <c r="N184">
        <v>0.49611148149436102</v>
      </c>
      <c r="P184">
        <v>1000</v>
      </c>
      <c r="Q184">
        <v>0.49439043283790851</v>
      </c>
      <c r="S184">
        <v>1500</v>
      </c>
      <c r="T184">
        <v>0.46347412208977568</v>
      </c>
      <c r="W184">
        <v>2000</v>
      </c>
      <c r="X184">
        <v>0.5512475727029762</v>
      </c>
      <c r="AA184">
        <v>3000</v>
      </c>
      <c r="AB184">
        <v>0.3668438406909757</v>
      </c>
      <c r="AE184">
        <v>5000</v>
      </c>
      <c r="AF184">
        <v>0.33710515453061479</v>
      </c>
      <c r="AI184">
        <v>10000</v>
      </c>
      <c r="AJ184">
        <v>0.32948595153564492</v>
      </c>
    </row>
    <row r="185" spans="1:36" x14ac:dyDescent="0.25">
      <c r="A185">
        <v>50</v>
      </c>
      <c r="B185">
        <v>0.68597285050373424</v>
      </c>
      <c r="D185">
        <v>100</v>
      </c>
      <c r="E185">
        <v>0.50929014790965954</v>
      </c>
      <c r="G185">
        <v>200</v>
      </c>
      <c r="H185">
        <v>0.46151210378069518</v>
      </c>
      <c r="M185">
        <v>700</v>
      </c>
      <c r="N185">
        <v>0.50634137939885115</v>
      </c>
      <c r="P185">
        <v>1000</v>
      </c>
      <c r="Q185">
        <v>0.4627791158558518</v>
      </c>
      <c r="S185">
        <v>1500</v>
      </c>
      <c r="T185">
        <v>0.52951283229664892</v>
      </c>
      <c r="W185">
        <v>2000</v>
      </c>
      <c r="X185">
        <v>0.54498304078322379</v>
      </c>
      <c r="AE185">
        <v>5000</v>
      </c>
      <c r="AF185">
        <v>0.3614963021630434</v>
      </c>
      <c r="AI185">
        <v>10000</v>
      </c>
      <c r="AJ185">
        <v>0.36110341082087549</v>
      </c>
    </row>
    <row r="186" spans="1:36" x14ac:dyDescent="0.25">
      <c r="A186">
        <v>50</v>
      </c>
      <c r="B186">
        <v>0.64012145242537566</v>
      </c>
      <c r="D186">
        <v>100</v>
      </c>
      <c r="E186">
        <v>0.52860056137912725</v>
      </c>
      <c r="G186">
        <v>200</v>
      </c>
      <c r="H186">
        <v>0.49191292404995701</v>
      </c>
      <c r="M186">
        <v>700</v>
      </c>
      <c r="N186">
        <v>0.51306115166785737</v>
      </c>
      <c r="P186">
        <v>1000</v>
      </c>
      <c r="Q186">
        <v>0.52242300941084241</v>
      </c>
      <c r="S186">
        <v>1500</v>
      </c>
      <c r="T186">
        <v>0.53295857177927342</v>
      </c>
      <c r="W186">
        <v>2000</v>
      </c>
      <c r="X186">
        <v>0.56212093088008763</v>
      </c>
      <c r="AE186">
        <v>5000</v>
      </c>
      <c r="AF186">
        <v>0.33273171120792289</v>
      </c>
      <c r="AI186">
        <v>10000</v>
      </c>
      <c r="AJ186">
        <v>0.31937235613545922</v>
      </c>
    </row>
    <row r="187" spans="1:36" x14ac:dyDescent="0.25">
      <c r="A187">
        <v>50</v>
      </c>
      <c r="B187">
        <v>0.635606273142024</v>
      </c>
      <c r="D187">
        <v>100</v>
      </c>
      <c r="E187">
        <v>0.50268596823052136</v>
      </c>
      <c r="G187">
        <v>200</v>
      </c>
      <c r="H187">
        <v>0.47922203058463736</v>
      </c>
      <c r="M187">
        <v>700</v>
      </c>
      <c r="N187">
        <v>0.54677832179712049</v>
      </c>
      <c r="P187">
        <v>1000</v>
      </c>
      <c r="Q187">
        <v>0.57775658029635246</v>
      </c>
      <c r="S187">
        <v>1500</v>
      </c>
      <c r="T187">
        <v>0.51682215489224559</v>
      </c>
      <c r="W187">
        <v>2000</v>
      </c>
      <c r="X187">
        <v>0.5475689195532919</v>
      </c>
      <c r="AE187">
        <v>5000</v>
      </c>
      <c r="AF187">
        <v>0.34523632929811521</v>
      </c>
      <c r="AI187">
        <v>10000</v>
      </c>
      <c r="AJ187">
        <v>0.33998697502341929</v>
      </c>
    </row>
    <row r="188" spans="1:36" x14ac:dyDescent="0.25">
      <c r="A188">
        <v>50</v>
      </c>
      <c r="B188">
        <v>0.61818571363581309</v>
      </c>
      <c r="D188">
        <v>100</v>
      </c>
      <c r="E188">
        <v>0.5100150322816307</v>
      </c>
      <c r="G188">
        <v>200</v>
      </c>
      <c r="H188">
        <v>0.54218215053624896</v>
      </c>
      <c r="M188">
        <v>700</v>
      </c>
      <c r="N188">
        <v>0.50073672838130867</v>
      </c>
      <c r="P188">
        <v>1000</v>
      </c>
      <c r="Q188">
        <v>0.4973429978476625</v>
      </c>
      <c r="S188">
        <v>1500</v>
      </c>
      <c r="T188">
        <v>0.49156293623246489</v>
      </c>
      <c r="W188">
        <v>2000</v>
      </c>
      <c r="X188">
        <v>0.62145693763029075</v>
      </c>
      <c r="AE188">
        <v>5000</v>
      </c>
      <c r="AF188">
        <v>0.33932740277966034</v>
      </c>
      <c r="AI188">
        <v>10000</v>
      </c>
      <c r="AJ188">
        <v>0.30005394841211225</v>
      </c>
    </row>
    <row r="189" spans="1:36" x14ac:dyDescent="0.25">
      <c r="A189">
        <v>50</v>
      </c>
      <c r="B189">
        <v>0.68181491251147053</v>
      </c>
      <c r="D189">
        <v>100</v>
      </c>
      <c r="E189">
        <v>0.60185175534020019</v>
      </c>
      <c r="G189">
        <v>200</v>
      </c>
      <c r="H189">
        <v>0.47639885519750658</v>
      </c>
      <c r="M189">
        <v>700</v>
      </c>
      <c r="N189">
        <v>0.53711644803984693</v>
      </c>
      <c r="P189">
        <v>1000</v>
      </c>
      <c r="Q189">
        <v>0.52459781685598317</v>
      </c>
      <c r="S189">
        <v>1500</v>
      </c>
      <c r="T189">
        <v>0.51238111536880349</v>
      </c>
      <c r="W189">
        <v>2000</v>
      </c>
      <c r="X189">
        <v>0.40552223243100588</v>
      </c>
      <c r="AE189">
        <v>5000</v>
      </c>
      <c r="AF189">
        <v>0.35229794080150811</v>
      </c>
      <c r="AI189">
        <v>10000</v>
      </c>
      <c r="AJ189">
        <v>0.32093472348229618</v>
      </c>
    </row>
    <row r="190" spans="1:36" x14ac:dyDescent="0.25">
      <c r="A190">
        <v>50</v>
      </c>
      <c r="B190">
        <v>0.64465064480239886</v>
      </c>
      <c r="D190">
        <v>100</v>
      </c>
      <c r="E190">
        <v>0.54373852990913818</v>
      </c>
      <c r="G190">
        <v>200</v>
      </c>
      <c r="H190">
        <v>0.55084002008438926</v>
      </c>
      <c r="M190">
        <v>700</v>
      </c>
      <c r="N190">
        <v>0.51183512943498088</v>
      </c>
      <c r="P190">
        <v>1000</v>
      </c>
      <c r="Q190">
        <v>0.48194680565761677</v>
      </c>
      <c r="S190">
        <v>1500</v>
      </c>
      <c r="T190">
        <v>0.42867140018864763</v>
      </c>
      <c r="W190">
        <v>2000</v>
      </c>
      <c r="X190">
        <v>0.41066278460175526</v>
      </c>
      <c r="AE190">
        <v>5000</v>
      </c>
      <c r="AF190">
        <v>0.34442767502256477</v>
      </c>
      <c r="AI190">
        <v>10000</v>
      </c>
      <c r="AJ190">
        <v>0.38377656551551625</v>
      </c>
    </row>
    <row r="191" spans="1:36" x14ac:dyDescent="0.25">
      <c r="A191">
        <v>50</v>
      </c>
      <c r="B191">
        <v>0.67470156985170449</v>
      </c>
      <c r="D191">
        <v>100</v>
      </c>
      <c r="E191">
        <v>0.55763600012492553</v>
      </c>
      <c r="G191">
        <v>200</v>
      </c>
      <c r="H191">
        <v>0.46246304960211576</v>
      </c>
      <c r="M191">
        <v>700</v>
      </c>
      <c r="N191">
        <v>0.51506595003823452</v>
      </c>
      <c r="P191">
        <v>1000</v>
      </c>
      <c r="Q191">
        <v>0.54510107177485334</v>
      </c>
      <c r="S191">
        <v>1500</v>
      </c>
      <c r="T191">
        <v>0.53286770273132433</v>
      </c>
      <c r="W191">
        <v>2000</v>
      </c>
      <c r="X191">
        <v>0.38546912499694874</v>
      </c>
      <c r="AE191">
        <v>5000</v>
      </c>
      <c r="AF191">
        <v>0.34292910737753241</v>
      </c>
      <c r="AI191">
        <v>10000</v>
      </c>
      <c r="AJ191">
        <v>0.36002838430218614</v>
      </c>
    </row>
    <row r="192" spans="1:36" x14ac:dyDescent="0.25">
      <c r="A192">
        <v>50</v>
      </c>
      <c r="B192">
        <v>0.64881055820874833</v>
      </c>
      <c r="D192">
        <v>100</v>
      </c>
      <c r="E192">
        <v>0.53518949333079036</v>
      </c>
      <c r="G192">
        <v>200</v>
      </c>
      <c r="H192">
        <v>0.47601618045006328</v>
      </c>
      <c r="M192">
        <v>700</v>
      </c>
      <c r="N192">
        <v>0.52696640007660767</v>
      </c>
      <c r="P192">
        <v>1000</v>
      </c>
      <c r="Q192">
        <v>0.46637211628540809</v>
      </c>
      <c r="S192">
        <v>1500</v>
      </c>
      <c r="T192">
        <v>0.50242490491273817</v>
      </c>
      <c r="W192">
        <v>2000</v>
      </c>
      <c r="X192">
        <v>0.41435980292926833</v>
      </c>
      <c r="AE192">
        <v>5000</v>
      </c>
      <c r="AF192">
        <v>0.34196559915715896</v>
      </c>
      <c r="AI192">
        <v>10000</v>
      </c>
      <c r="AJ192">
        <v>0.32858858882130304</v>
      </c>
    </row>
    <row r="193" spans="1:36" x14ac:dyDescent="0.25">
      <c r="A193">
        <v>50</v>
      </c>
      <c r="B193">
        <v>0.70310882691820231</v>
      </c>
      <c r="D193">
        <v>100</v>
      </c>
      <c r="E193">
        <v>0.51135377658078096</v>
      </c>
      <c r="G193">
        <v>200</v>
      </c>
      <c r="H193">
        <v>0.51681474708942365</v>
      </c>
      <c r="M193">
        <v>700</v>
      </c>
      <c r="N193">
        <v>0.52899156990474516</v>
      </c>
      <c r="P193">
        <v>1000</v>
      </c>
      <c r="Q193">
        <v>0.46613565304616217</v>
      </c>
      <c r="S193">
        <v>1500</v>
      </c>
      <c r="T193">
        <v>0.44896887251829287</v>
      </c>
      <c r="W193">
        <v>2000</v>
      </c>
      <c r="X193">
        <v>0.44350259308429452</v>
      </c>
      <c r="AE193">
        <v>5000</v>
      </c>
      <c r="AF193">
        <v>0.34010642584392303</v>
      </c>
      <c r="AI193">
        <v>10000</v>
      </c>
      <c r="AJ193">
        <v>0.34290953843174443</v>
      </c>
    </row>
    <row r="194" spans="1:36" x14ac:dyDescent="0.25">
      <c r="A194">
        <v>50</v>
      </c>
      <c r="B194">
        <v>0.65295973030100607</v>
      </c>
      <c r="D194">
        <v>100</v>
      </c>
      <c r="E194">
        <v>0.5419027529064816</v>
      </c>
      <c r="G194">
        <v>200</v>
      </c>
      <c r="H194">
        <v>0.53213130539913345</v>
      </c>
      <c r="M194">
        <v>700</v>
      </c>
      <c r="N194">
        <v>0.54811351652408469</v>
      </c>
      <c r="P194">
        <v>1000</v>
      </c>
      <c r="Q194">
        <v>0.54830531688548279</v>
      </c>
      <c r="S194">
        <v>1500</v>
      </c>
      <c r="T194">
        <v>0.54417799781154974</v>
      </c>
      <c r="W194">
        <v>2000</v>
      </c>
      <c r="X194">
        <v>0.40444356374259705</v>
      </c>
      <c r="AE194">
        <v>5000</v>
      </c>
      <c r="AF194">
        <v>0.33388776056997649</v>
      </c>
      <c r="AI194">
        <v>10000</v>
      </c>
      <c r="AJ194">
        <v>0.35588819417085066</v>
      </c>
    </row>
    <row r="195" spans="1:36" x14ac:dyDescent="0.25">
      <c r="A195">
        <v>50</v>
      </c>
      <c r="B195">
        <v>0.70332945597891572</v>
      </c>
      <c r="D195">
        <v>100</v>
      </c>
      <c r="E195">
        <v>0.46721484645393818</v>
      </c>
      <c r="G195">
        <v>200</v>
      </c>
      <c r="H195">
        <v>0.45688991261241096</v>
      </c>
      <c r="M195">
        <v>700</v>
      </c>
      <c r="N195">
        <v>0.50883561747484352</v>
      </c>
      <c r="P195">
        <v>1000</v>
      </c>
      <c r="Q195">
        <v>0.4806557182232889</v>
      </c>
      <c r="S195">
        <v>1500</v>
      </c>
      <c r="T195">
        <v>0.47675430626957921</v>
      </c>
      <c r="W195">
        <v>2000</v>
      </c>
      <c r="X195">
        <v>0.41166694314011343</v>
      </c>
      <c r="AE195">
        <v>5000</v>
      </c>
      <c r="AF195">
        <v>0.36826613883278786</v>
      </c>
      <c r="AI195">
        <v>10000</v>
      </c>
      <c r="AJ195">
        <v>0.34117228520661957</v>
      </c>
    </row>
    <row r="196" spans="1:36" x14ac:dyDescent="0.25">
      <c r="A196">
        <v>50</v>
      </c>
      <c r="B196">
        <v>0.6552408397166416</v>
      </c>
      <c r="D196">
        <v>100</v>
      </c>
      <c r="E196">
        <v>0.54437251436731582</v>
      </c>
      <c r="G196">
        <v>200</v>
      </c>
      <c r="H196">
        <v>0.44470830559110086</v>
      </c>
      <c r="M196">
        <v>700</v>
      </c>
      <c r="N196">
        <v>0.51789431088734073</v>
      </c>
      <c r="P196">
        <v>1000</v>
      </c>
      <c r="Q196">
        <v>0.53534122982525967</v>
      </c>
      <c r="S196">
        <v>1500</v>
      </c>
      <c r="T196">
        <v>0.57015259416301334</v>
      </c>
      <c r="W196">
        <v>2000</v>
      </c>
      <c r="X196">
        <v>0.40506026332752343</v>
      </c>
      <c r="AE196">
        <v>5000</v>
      </c>
      <c r="AF196">
        <v>0.34010911117244536</v>
      </c>
      <c r="AI196">
        <v>10000</v>
      </c>
      <c r="AJ196">
        <v>0.2970903951615057</v>
      </c>
    </row>
    <row r="197" spans="1:36" x14ac:dyDescent="0.25">
      <c r="A197">
        <v>50</v>
      </c>
      <c r="B197">
        <v>0.65645590457450997</v>
      </c>
      <c r="D197">
        <v>100</v>
      </c>
      <c r="E197">
        <v>0.54310997783969672</v>
      </c>
      <c r="G197">
        <v>200</v>
      </c>
      <c r="H197">
        <v>0.60819752616423317</v>
      </c>
      <c r="M197">
        <v>700</v>
      </c>
      <c r="N197">
        <v>0.51742703285850122</v>
      </c>
      <c r="P197">
        <v>1000</v>
      </c>
      <c r="Q197">
        <v>0.48295102592766642</v>
      </c>
      <c r="S197">
        <v>1500</v>
      </c>
      <c r="T197">
        <v>0.46212340184272993</v>
      </c>
      <c r="W197">
        <v>2000</v>
      </c>
      <c r="X197">
        <v>0.4073428543037233</v>
      </c>
      <c r="AE197">
        <v>5000</v>
      </c>
      <c r="AF197">
        <v>0.34359460586354762</v>
      </c>
      <c r="AI197">
        <v>10000</v>
      </c>
      <c r="AJ197">
        <v>0.34073664466899944</v>
      </c>
    </row>
    <row r="198" spans="1:36" x14ac:dyDescent="0.25">
      <c r="A198">
        <v>50</v>
      </c>
      <c r="B198">
        <v>0.68855206225126253</v>
      </c>
      <c r="D198">
        <v>100</v>
      </c>
      <c r="E198">
        <v>0.50959997926268708</v>
      </c>
      <c r="G198">
        <v>200</v>
      </c>
      <c r="H198">
        <v>0.47649586654862952</v>
      </c>
      <c r="M198">
        <v>700</v>
      </c>
      <c r="N198">
        <v>0.54808691016561595</v>
      </c>
      <c r="P198">
        <v>1000</v>
      </c>
      <c r="Q198">
        <v>0.54263791560486874</v>
      </c>
      <c r="S198">
        <v>1500</v>
      </c>
      <c r="T198">
        <v>0.48079884314697713</v>
      </c>
      <c r="W198">
        <v>2000</v>
      </c>
      <c r="X198">
        <v>0.40377732447629838</v>
      </c>
      <c r="AE198">
        <v>5000</v>
      </c>
      <c r="AF198">
        <v>0.39671957120354251</v>
      </c>
      <c r="AI198">
        <v>10000</v>
      </c>
      <c r="AJ198">
        <v>0.33663392567360362</v>
      </c>
    </row>
    <row r="199" spans="1:36" x14ac:dyDescent="0.25">
      <c r="A199">
        <v>50</v>
      </c>
      <c r="B199">
        <v>0.70606256483006979</v>
      </c>
      <c r="D199">
        <v>100</v>
      </c>
      <c r="E199">
        <v>0.51279703263140952</v>
      </c>
      <c r="G199">
        <v>200</v>
      </c>
      <c r="H199">
        <v>0.47810700193071087</v>
      </c>
      <c r="M199">
        <v>700</v>
      </c>
      <c r="N199">
        <v>0.51379069678243794</v>
      </c>
      <c r="P199">
        <v>1000</v>
      </c>
      <c r="Q199">
        <v>0.52333774959597146</v>
      </c>
      <c r="S199">
        <v>1500</v>
      </c>
      <c r="T199">
        <v>0.49610308598449615</v>
      </c>
      <c r="W199">
        <v>2000</v>
      </c>
      <c r="X199">
        <v>0.42174612312302284</v>
      </c>
      <c r="AE199">
        <v>5000</v>
      </c>
      <c r="AF199">
        <v>0.34564906737867751</v>
      </c>
      <c r="AI199">
        <v>10000</v>
      </c>
      <c r="AJ199">
        <v>0.33963741932775843</v>
      </c>
    </row>
    <row r="200" spans="1:36" x14ac:dyDescent="0.25">
      <c r="A200">
        <v>50</v>
      </c>
      <c r="B200">
        <v>0.6520723989863183</v>
      </c>
      <c r="D200">
        <v>100</v>
      </c>
      <c r="E200">
        <v>0.52336281266218565</v>
      </c>
      <c r="G200">
        <v>200</v>
      </c>
      <c r="H200">
        <v>0.47613022974767666</v>
      </c>
      <c r="M200">
        <v>700</v>
      </c>
      <c r="N200">
        <v>0.54341406814553728</v>
      </c>
      <c r="P200">
        <v>1000</v>
      </c>
      <c r="Q200">
        <v>0.45732444197960781</v>
      </c>
      <c r="S200">
        <v>1500</v>
      </c>
      <c r="T200">
        <v>0.50555136809373713</v>
      </c>
      <c r="W200">
        <v>2000</v>
      </c>
      <c r="X200">
        <v>0.39118171387477657</v>
      </c>
      <c r="AE200">
        <v>5000</v>
      </c>
      <c r="AF200">
        <v>0.33859310432493572</v>
      </c>
      <c r="AI200">
        <v>10000</v>
      </c>
      <c r="AJ200">
        <v>0.32018977631101436</v>
      </c>
    </row>
    <row r="201" spans="1:36" x14ac:dyDescent="0.25">
      <c r="A201">
        <v>50</v>
      </c>
      <c r="B201">
        <v>0.62725286428986538</v>
      </c>
      <c r="D201">
        <v>100</v>
      </c>
      <c r="E201">
        <v>0.49540542528789439</v>
      </c>
      <c r="G201">
        <v>200</v>
      </c>
      <c r="H201">
        <v>0.5400854954108798</v>
      </c>
      <c r="M201">
        <v>700</v>
      </c>
      <c r="N201">
        <v>0.58868105231293522</v>
      </c>
      <c r="P201">
        <v>1000</v>
      </c>
      <c r="Q201">
        <v>0.51553921604102049</v>
      </c>
      <c r="S201">
        <v>1500</v>
      </c>
      <c r="T201">
        <v>0.55707880988933534</v>
      </c>
      <c r="W201">
        <v>2000</v>
      </c>
      <c r="X201">
        <v>0.50861646997469445</v>
      </c>
      <c r="AE201">
        <v>5000</v>
      </c>
      <c r="AF201">
        <v>0.34331576381899181</v>
      </c>
      <c r="AI201">
        <v>10000</v>
      </c>
      <c r="AJ201">
        <v>0.2991264914988056</v>
      </c>
    </row>
    <row r="202" spans="1:36" x14ac:dyDescent="0.25">
      <c r="A202">
        <v>50</v>
      </c>
      <c r="B202">
        <v>0.73994227449958438</v>
      </c>
      <c r="D202">
        <v>100</v>
      </c>
      <c r="E202">
        <v>0.49170859215545187</v>
      </c>
      <c r="G202">
        <v>200</v>
      </c>
      <c r="H202">
        <v>0.45261943774894398</v>
      </c>
      <c r="M202">
        <v>700</v>
      </c>
      <c r="N202">
        <v>0.4970720574594501</v>
      </c>
      <c r="P202">
        <v>1000</v>
      </c>
      <c r="Q202">
        <v>0.48950427696240384</v>
      </c>
      <c r="S202">
        <v>1500</v>
      </c>
      <c r="T202">
        <v>0.5052036952146276</v>
      </c>
      <c r="W202">
        <v>2000</v>
      </c>
      <c r="X202">
        <v>0.40821080186769371</v>
      </c>
      <c r="AE202">
        <v>5000</v>
      </c>
      <c r="AF202">
        <v>0.35490431449271687</v>
      </c>
      <c r="AI202">
        <v>10000</v>
      </c>
      <c r="AJ202">
        <v>0.30775729170080129</v>
      </c>
    </row>
    <row r="203" spans="1:36" x14ac:dyDescent="0.25">
      <c r="A203">
        <v>50</v>
      </c>
      <c r="B203">
        <v>0.68448178325905851</v>
      </c>
      <c r="D203">
        <v>100</v>
      </c>
      <c r="E203">
        <v>0.52636766441352456</v>
      </c>
      <c r="G203">
        <v>200</v>
      </c>
      <c r="H203">
        <v>0.52331305691989827</v>
      </c>
      <c r="M203">
        <v>700</v>
      </c>
      <c r="N203">
        <v>0.53516535623992878</v>
      </c>
      <c r="P203">
        <v>1000</v>
      </c>
      <c r="Q203">
        <v>0.45031817293646442</v>
      </c>
      <c r="S203">
        <v>1500</v>
      </c>
      <c r="T203">
        <v>0.47877799453715236</v>
      </c>
      <c r="W203">
        <v>2000</v>
      </c>
      <c r="X203">
        <v>0.41013769484506019</v>
      </c>
      <c r="AE203">
        <v>5000</v>
      </c>
      <c r="AF203">
        <v>0.33616603032786357</v>
      </c>
      <c r="AI203">
        <v>10000</v>
      </c>
      <c r="AJ203">
        <v>0.38046490726396881</v>
      </c>
    </row>
    <row r="204" spans="1:36" x14ac:dyDescent="0.25">
      <c r="A204">
        <v>50</v>
      </c>
      <c r="B204">
        <v>0.65117840064909072</v>
      </c>
      <c r="D204">
        <v>100</v>
      </c>
      <c r="E204">
        <v>0.47364423285232443</v>
      </c>
      <c r="G204">
        <v>200</v>
      </c>
      <c r="H204">
        <v>0.48313406038905848</v>
      </c>
      <c r="M204">
        <v>700</v>
      </c>
      <c r="N204">
        <v>0.50121193893233595</v>
      </c>
      <c r="P204">
        <v>1000</v>
      </c>
      <c r="Q204">
        <v>0.47095455224521332</v>
      </c>
      <c r="S204">
        <v>1500</v>
      </c>
      <c r="T204">
        <v>0.53899154812915007</v>
      </c>
      <c r="W204">
        <v>2000</v>
      </c>
      <c r="X204">
        <v>0.4097764101282646</v>
      </c>
      <c r="AE204">
        <v>5000</v>
      </c>
      <c r="AF204">
        <v>0.35112723016303543</v>
      </c>
      <c r="AI204">
        <v>10000</v>
      </c>
      <c r="AJ204">
        <v>0.3196539452402275</v>
      </c>
    </row>
    <row r="205" spans="1:36" x14ac:dyDescent="0.25">
      <c r="A205">
        <v>50</v>
      </c>
      <c r="B205">
        <v>0.64074772042228034</v>
      </c>
      <c r="D205">
        <v>100</v>
      </c>
      <c r="E205">
        <v>0.50574477347907998</v>
      </c>
      <c r="G205">
        <v>200</v>
      </c>
      <c r="H205">
        <v>0.4808101709121263</v>
      </c>
      <c r="M205">
        <v>700</v>
      </c>
      <c r="N205">
        <v>0.48925451054392416</v>
      </c>
      <c r="P205">
        <v>1000</v>
      </c>
      <c r="Q205">
        <v>0.47853748787220013</v>
      </c>
      <c r="S205">
        <v>1500</v>
      </c>
      <c r="T205">
        <v>0.48837458703205827</v>
      </c>
      <c r="W205">
        <v>2000</v>
      </c>
      <c r="X205">
        <v>0.39300566925876379</v>
      </c>
      <c r="AE205">
        <v>5000</v>
      </c>
      <c r="AF205">
        <v>0.34133967068454962</v>
      </c>
      <c r="AI205">
        <v>10000</v>
      </c>
      <c r="AJ205">
        <v>0.32709486711394936</v>
      </c>
    </row>
    <row r="206" spans="1:36" x14ac:dyDescent="0.25">
      <c r="A206">
        <v>50</v>
      </c>
      <c r="B206">
        <v>0.63852019411372352</v>
      </c>
      <c r="D206">
        <v>100</v>
      </c>
      <c r="E206">
        <v>0.56601434857991795</v>
      </c>
      <c r="G206">
        <v>200</v>
      </c>
      <c r="H206">
        <v>0.52617641963733819</v>
      </c>
      <c r="M206">
        <v>700</v>
      </c>
      <c r="N206">
        <v>0.51428069207326343</v>
      </c>
      <c r="P206">
        <v>1000</v>
      </c>
      <c r="Q206">
        <v>0.50492911265669438</v>
      </c>
      <c r="S206">
        <v>1500</v>
      </c>
      <c r="T206">
        <v>0.51461651246785789</v>
      </c>
      <c r="W206">
        <v>2000</v>
      </c>
      <c r="X206">
        <v>0.40318627440864363</v>
      </c>
      <c r="AE206">
        <v>5000</v>
      </c>
      <c r="AF206">
        <v>0.3402771756989687</v>
      </c>
      <c r="AI206">
        <v>10000</v>
      </c>
      <c r="AJ206">
        <v>0.33400736571970507</v>
      </c>
    </row>
    <row r="207" spans="1:36" x14ac:dyDescent="0.25">
      <c r="A207">
        <v>50</v>
      </c>
      <c r="B207">
        <v>0.65863219358021508</v>
      </c>
      <c r="D207">
        <v>100</v>
      </c>
      <c r="E207">
        <v>0.51335286476981568</v>
      </c>
      <c r="G207">
        <v>200</v>
      </c>
      <c r="H207">
        <v>0.55305433581124697</v>
      </c>
      <c r="P207">
        <v>1000</v>
      </c>
      <c r="Q207">
        <v>0.4936260401842204</v>
      </c>
      <c r="S207">
        <v>1500</v>
      </c>
      <c r="T207">
        <v>0.47149526011952458</v>
      </c>
      <c r="W207">
        <v>2000</v>
      </c>
      <c r="X207">
        <v>0.40815212589617433</v>
      </c>
      <c r="AE207">
        <v>5000</v>
      </c>
      <c r="AF207">
        <v>0.34534596477987989</v>
      </c>
      <c r="AI207">
        <v>10000</v>
      </c>
      <c r="AJ207">
        <v>0.2984141386599416</v>
      </c>
    </row>
    <row r="208" spans="1:36" x14ac:dyDescent="0.25">
      <c r="A208">
        <v>50</v>
      </c>
      <c r="B208">
        <v>0.65362939567610934</v>
      </c>
      <c r="D208">
        <v>100</v>
      </c>
      <c r="E208">
        <v>0.50530549077173903</v>
      </c>
      <c r="G208">
        <v>200</v>
      </c>
      <c r="H208">
        <v>0.49497407510274261</v>
      </c>
      <c r="P208">
        <v>1000</v>
      </c>
      <c r="Q208">
        <v>0.55707893335271574</v>
      </c>
      <c r="S208">
        <v>1500</v>
      </c>
      <c r="T208">
        <v>0.55605461941751222</v>
      </c>
      <c r="W208">
        <v>2000</v>
      </c>
      <c r="X208">
        <v>0.44497001709163025</v>
      </c>
      <c r="AE208">
        <v>5000</v>
      </c>
      <c r="AF208">
        <v>0.39540906915265145</v>
      </c>
      <c r="AI208">
        <v>10000</v>
      </c>
      <c r="AJ208">
        <v>0.33719043686060174</v>
      </c>
    </row>
    <row r="209" spans="1:36" x14ac:dyDescent="0.25">
      <c r="A209">
        <v>50</v>
      </c>
      <c r="B209">
        <v>0.65891424567266033</v>
      </c>
      <c r="D209">
        <v>100</v>
      </c>
      <c r="E209">
        <v>0.58542211292480384</v>
      </c>
      <c r="G209">
        <v>200</v>
      </c>
      <c r="H209">
        <v>0.47000348296041233</v>
      </c>
      <c r="P209">
        <v>1000</v>
      </c>
      <c r="Q209">
        <v>0.54196954659525942</v>
      </c>
      <c r="S209">
        <v>1500</v>
      </c>
      <c r="T209">
        <v>0.58347886104953894</v>
      </c>
      <c r="W209">
        <v>2000</v>
      </c>
      <c r="X209">
        <v>0.49621420302682523</v>
      </c>
      <c r="AE209">
        <v>5000</v>
      </c>
      <c r="AF209">
        <v>0.37694777508164845</v>
      </c>
      <c r="AI209">
        <v>10000</v>
      </c>
      <c r="AJ209">
        <v>0.37541522414116979</v>
      </c>
    </row>
    <row r="210" spans="1:36" x14ac:dyDescent="0.25">
      <c r="A210">
        <v>50</v>
      </c>
      <c r="B210">
        <v>0.7196248319681644</v>
      </c>
      <c r="D210">
        <v>100</v>
      </c>
      <c r="E210">
        <v>0.58316699255073534</v>
      </c>
      <c r="G210">
        <v>200</v>
      </c>
      <c r="H210">
        <v>0.55543298129737129</v>
      </c>
      <c r="P210">
        <v>1000</v>
      </c>
      <c r="Q210">
        <v>0.49445358435696551</v>
      </c>
      <c r="S210">
        <v>1500</v>
      </c>
      <c r="T210">
        <v>0.52337577631712406</v>
      </c>
      <c r="W210">
        <v>2000</v>
      </c>
      <c r="X210">
        <v>0.38348099418292092</v>
      </c>
      <c r="AE210">
        <v>5000</v>
      </c>
      <c r="AF210">
        <v>0.36030654729814993</v>
      </c>
      <c r="AI210">
        <v>10000</v>
      </c>
      <c r="AJ210">
        <v>0.34128994580810801</v>
      </c>
    </row>
    <row r="211" spans="1:36" x14ac:dyDescent="0.25">
      <c r="A211">
        <v>50</v>
      </c>
      <c r="B211">
        <v>0.6768376097954103</v>
      </c>
      <c r="D211">
        <v>100</v>
      </c>
      <c r="E211">
        <v>0.52399253763374054</v>
      </c>
      <c r="G211">
        <v>200</v>
      </c>
      <c r="H211">
        <v>0.45989430137607407</v>
      </c>
      <c r="P211">
        <v>1000</v>
      </c>
      <c r="Q211">
        <v>0.56306912964129563</v>
      </c>
      <c r="S211">
        <v>1500</v>
      </c>
      <c r="T211">
        <v>0.57323535130736292</v>
      </c>
      <c r="W211">
        <v>2000</v>
      </c>
      <c r="X211">
        <v>0.40547469902956512</v>
      </c>
      <c r="AE211">
        <v>5000</v>
      </c>
      <c r="AF211">
        <v>0.35971586762063629</v>
      </c>
      <c r="AI211">
        <v>10000</v>
      </c>
      <c r="AJ211">
        <v>0.30014349022872305</v>
      </c>
    </row>
    <row r="212" spans="1:36" x14ac:dyDescent="0.25">
      <c r="A212">
        <v>50</v>
      </c>
      <c r="B212">
        <v>0.71024562762023791</v>
      </c>
      <c r="D212">
        <v>100</v>
      </c>
      <c r="E212">
        <v>0.53409857090187951</v>
      </c>
      <c r="G212">
        <v>200</v>
      </c>
      <c r="H212">
        <v>0.47760990749551308</v>
      </c>
      <c r="P212">
        <v>1000</v>
      </c>
      <c r="Q212">
        <v>0.52015091282197368</v>
      </c>
      <c r="S212">
        <v>1500</v>
      </c>
      <c r="T212">
        <v>0.50790223431927928</v>
      </c>
      <c r="W212">
        <v>2000</v>
      </c>
      <c r="X212">
        <v>0.39201249896125689</v>
      </c>
      <c r="AE212">
        <v>5000</v>
      </c>
      <c r="AF212">
        <v>0.37802953035456643</v>
      </c>
      <c r="AI212">
        <v>10000</v>
      </c>
      <c r="AJ212">
        <v>0.33362833314198259</v>
      </c>
    </row>
    <row r="213" spans="1:36" x14ac:dyDescent="0.25">
      <c r="A213">
        <v>50</v>
      </c>
      <c r="B213">
        <v>0.65311412125815338</v>
      </c>
      <c r="D213">
        <v>100</v>
      </c>
      <c r="E213">
        <v>0.51618332449638804</v>
      </c>
      <c r="G213">
        <v>200</v>
      </c>
      <c r="H213">
        <v>0.47040696128744725</v>
      </c>
      <c r="P213">
        <v>1000</v>
      </c>
      <c r="Q213">
        <v>0.53749751776334553</v>
      </c>
      <c r="S213">
        <v>1500</v>
      </c>
      <c r="T213">
        <v>0.51333795656663717</v>
      </c>
      <c r="W213">
        <v>2000</v>
      </c>
      <c r="X213">
        <v>0.41190664729309329</v>
      </c>
      <c r="AE213">
        <v>5000</v>
      </c>
      <c r="AF213">
        <v>0.41334894650252468</v>
      </c>
      <c r="AI213">
        <v>10000</v>
      </c>
      <c r="AJ213">
        <v>0.34211943452909455</v>
      </c>
    </row>
    <row r="214" spans="1:36" x14ac:dyDescent="0.25">
      <c r="A214">
        <v>50</v>
      </c>
      <c r="B214">
        <v>0.71738786071100957</v>
      </c>
      <c r="D214">
        <v>100</v>
      </c>
      <c r="E214">
        <v>0.5369548962066385</v>
      </c>
      <c r="G214">
        <v>200</v>
      </c>
      <c r="H214">
        <v>0.61219002322680693</v>
      </c>
      <c r="P214">
        <v>1000</v>
      </c>
      <c r="Q214">
        <v>0.47672390341216481</v>
      </c>
      <c r="S214">
        <v>1500</v>
      </c>
      <c r="T214">
        <v>0.52924429944435369</v>
      </c>
      <c r="W214">
        <v>2000</v>
      </c>
      <c r="X214">
        <v>0.40647049292390419</v>
      </c>
      <c r="AE214">
        <v>5000</v>
      </c>
      <c r="AF214">
        <v>0.37208143507869118</v>
      </c>
      <c r="AI214">
        <v>10000</v>
      </c>
      <c r="AJ214">
        <v>0.30736615971180292</v>
      </c>
    </row>
    <row r="215" spans="1:36" x14ac:dyDescent="0.25">
      <c r="A215">
        <v>50</v>
      </c>
      <c r="B215">
        <v>0.713205970822955</v>
      </c>
      <c r="D215">
        <v>100</v>
      </c>
      <c r="E215">
        <v>0.53471625819384883</v>
      </c>
      <c r="G215">
        <v>200</v>
      </c>
      <c r="H215">
        <v>0.47749727802677516</v>
      </c>
      <c r="P215">
        <v>1000</v>
      </c>
      <c r="Q215">
        <v>0.52581078283638527</v>
      </c>
      <c r="S215">
        <v>1500</v>
      </c>
      <c r="T215">
        <v>0.49377512221601189</v>
      </c>
      <c r="W215">
        <v>2000</v>
      </c>
      <c r="X215">
        <v>0.4167684500168215</v>
      </c>
      <c r="AE215">
        <v>5000</v>
      </c>
      <c r="AF215">
        <v>0.33033960821333869</v>
      </c>
      <c r="AI215">
        <v>10000</v>
      </c>
      <c r="AJ215">
        <v>0.3062676442849997</v>
      </c>
    </row>
    <row r="216" spans="1:36" x14ac:dyDescent="0.25">
      <c r="A216">
        <v>50</v>
      </c>
      <c r="B216">
        <v>0.65412689136729263</v>
      </c>
      <c r="D216">
        <v>100</v>
      </c>
      <c r="E216">
        <v>0.5384666435675256</v>
      </c>
      <c r="G216">
        <v>200</v>
      </c>
      <c r="H216">
        <v>0.5610084023596128</v>
      </c>
      <c r="P216">
        <v>1000</v>
      </c>
      <c r="Q216">
        <v>0.5534115153706447</v>
      </c>
      <c r="S216">
        <v>1500</v>
      </c>
      <c r="T216">
        <v>0.57878015345127376</v>
      </c>
      <c r="W216">
        <v>2000</v>
      </c>
      <c r="X216">
        <v>0.38930624339533237</v>
      </c>
      <c r="AE216">
        <v>5000</v>
      </c>
      <c r="AF216">
        <v>0.34236031158418789</v>
      </c>
      <c r="AI216">
        <v>10000</v>
      </c>
      <c r="AJ216">
        <v>0.35163636227781886</v>
      </c>
    </row>
    <row r="217" spans="1:36" x14ac:dyDescent="0.25">
      <c r="A217">
        <v>50</v>
      </c>
      <c r="B217">
        <v>0.6818864595403924</v>
      </c>
      <c r="D217">
        <v>100</v>
      </c>
      <c r="E217">
        <v>0.64864085779243585</v>
      </c>
      <c r="G217">
        <v>200</v>
      </c>
      <c r="H217">
        <v>0.45173565600644228</v>
      </c>
      <c r="P217">
        <v>1000</v>
      </c>
      <c r="Q217">
        <v>0.44091850453324172</v>
      </c>
      <c r="S217">
        <v>1500</v>
      </c>
      <c r="T217">
        <v>0.41763084172867548</v>
      </c>
      <c r="W217">
        <v>2000</v>
      </c>
      <c r="X217">
        <v>0.48423624885142696</v>
      </c>
      <c r="AE217">
        <v>5000</v>
      </c>
      <c r="AF217">
        <v>0.36021311638505887</v>
      </c>
      <c r="AI217">
        <v>10000</v>
      </c>
      <c r="AJ217">
        <v>0.33148161361587508</v>
      </c>
    </row>
    <row r="218" spans="1:36" x14ac:dyDescent="0.25">
      <c r="A218">
        <v>50</v>
      </c>
      <c r="B218">
        <v>0.71827877246372807</v>
      </c>
      <c r="D218">
        <v>100</v>
      </c>
      <c r="E218">
        <v>0.58408253524783671</v>
      </c>
      <c r="G218">
        <v>200</v>
      </c>
      <c r="H218">
        <v>0.45237442467060834</v>
      </c>
      <c r="P218">
        <v>1000</v>
      </c>
      <c r="Q218">
        <v>0.56813081957783584</v>
      </c>
      <c r="S218">
        <v>1500</v>
      </c>
      <c r="T218">
        <v>0.50008360709917443</v>
      </c>
      <c r="W218">
        <v>2000</v>
      </c>
      <c r="X218">
        <v>0.41166651101828217</v>
      </c>
      <c r="AE218">
        <v>5000</v>
      </c>
      <c r="AF218">
        <v>0.40572786069100486</v>
      </c>
      <c r="AI218">
        <v>10000</v>
      </c>
      <c r="AJ218">
        <v>0.3123641734099189</v>
      </c>
    </row>
    <row r="219" spans="1:36" x14ac:dyDescent="0.25">
      <c r="A219">
        <v>50</v>
      </c>
      <c r="B219">
        <v>0.64720096611892153</v>
      </c>
      <c r="D219">
        <v>100</v>
      </c>
      <c r="E219">
        <v>0.54539405037646105</v>
      </c>
      <c r="G219">
        <v>200</v>
      </c>
      <c r="H219">
        <v>0.473983448489879</v>
      </c>
      <c r="P219">
        <v>1000</v>
      </c>
      <c r="Q219">
        <v>0.46147895386306703</v>
      </c>
      <c r="S219">
        <v>1500</v>
      </c>
      <c r="T219">
        <v>0.48201971078372269</v>
      </c>
      <c r="W219">
        <v>2000</v>
      </c>
      <c r="X219">
        <v>0.43005196770789617</v>
      </c>
      <c r="AE219">
        <v>5000</v>
      </c>
      <c r="AF219">
        <v>0.33530104588502191</v>
      </c>
      <c r="AI219">
        <v>10000</v>
      </c>
      <c r="AJ219">
        <v>0.30377562854985396</v>
      </c>
    </row>
    <row r="220" spans="1:36" x14ac:dyDescent="0.25">
      <c r="A220">
        <v>50</v>
      </c>
      <c r="B220">
        <v>0.71856903487096768</v>
      </c>
      <c r="D220">
        <v>100</v>
      </c>
      <c r="E220">
        <v>0.53146454141346888</v>
      </c>
      <c r="G220">
        <v>200</v>
      </c>
      <c r="H220">
        <v>0.60035476185326686</v>
      </c>
      <c r="P220">
        <v>1000</v>
      </c>
      <c r="Q220">
        <v>0.59442401318233296</v>
      </c>
      <c r="S220">
        <v>1500</v>
      </c>
      <c r="T220">
        <v>0.57199559377342135</v>
      </c>
      <c r="W220">
        <v>2000</v>
      </c>
      <c r="X220">
        <v>0.41479754234435467</v>
      </c>
      <c r="AE220">
        <v>5000</v>
      </c>
      <c r="AF220">
        <v>0.35427937372715052</v>
      </c>
      <c r="AI220">
        <v>10000</v>
      </c>
      <c r="AJ220">
        <v>0.3264803898698696</v>
      </c>
    </row>
    <row r="221" spans="1:36" x14ac:dyDescent="0.25">
      <c r="A221">
        <v>50</v>
      </c>
      <c r="B221">
        <v>0.6623651706172603</v>
      </c>
      <c r="D221">
        <v>100</v>
      </c>
      <c r="E221">
        <v>0.50946043477702818</v>
      </c>
      <c r="G221">
        <v>200</v>
      </c>
      <c r="H221">
        <v>0.49366863505044656</v>
      </c>
      <c r="P221">
        <v>1000</v>
      </c>
      <c r="Q221">
        <v>0.51283308393847626</v>
      </c>
      <c r="S221">
        <v>1500</v>
      </c>
      <c r="T221">
        <v>0.46035318389504742</v>
      </c>
      <c r="W221">
        <v>2000</v>
      </c>
      <c r="X221">
        <v>0.40132345892568688</v>
      </c>
      <c r="AE221">
        <v>5000</v>
      </c>
      <c r="AF221">
        <v>0.3447682796231491</v>
      </c>
      <c r="AI221">
        <v>10000</v>
      </c>
      <c r="AJ221">
        <v>0.33280146801782945</v>
      </c>
    </row>
    <row r="222" spans="1:36" x14ac:dyDescent="0.25">
      <c r="A222">
        <v>50</v>
      </c>
      <c r="B222">
        <v>0.69982408368357463</v>
      </c>
      <c r="D222">
        <v>100</v>
      </c>
      <c r="E222">
        <v>0.52147882320949623</v>
      </c>
      <c r="G222">
        <v>200</v>
      </c>
      <c r="H222">
        <v>0.48450104693646678</v>
      </c>
      <c r="P222">
        <v>1000</v>
      </c>
      <c r="Q222">
        <v>0.5303753474718832</v>
      </c>
      <c r="S222">
        <v>1500</v>
      </c>
      <c r="T222">
        <v>0.58467762874119911</v>
      </c>
      <c r="W222">
        <v>2000</v>
      </c>
      <c r="X222">
        <v>0.4104893185523415</v>
      </c>
      <c r="AE222">
        <v>5000</v>
      </c>
      <c r="AF222">
        <v>0.35438169400362912</v>
      </c>
      <c r="AI222">
        <v>10000</v>
      </c>
      <c r="AJ222">
        <v>0.30394998970877596</v>
      </c>
    </row>
    <row r="223" spans="1:36" x14ac:dyDescent="0.25">
      <c r="A223">
        <v>50</v>
      </c>
      <c r="D223">
        <v>100</v>
      </c>
      <c r="E223">
        <v>0.60974668292937095</v>
      </c>
      <c r="G223">
        <v>200</v>
      </c>
      <c r="H223">
        <v>0.52712109969220577</v>
      </c>
      <c r="P223">
        <v>1000</v>
      </c>
      <c r="Q223">
        <v>0.60430133053834456</v>
      </c>
      <c r="S223">
        <v>1500</v>
      </c>
      <c r="T223">
        <v>0.51245969981040618</v>
      </c>
      <c r="W223">
        <v>2000</v>
      </c>
      <c r="X223">
        <v>0.39988072759442422</v>
      </c>
      <c r="AE223">
        <v>5000</v>
      </c>
      <c r="AF223">
        <v>0.34348614328389643</v>
      </c>
      <c r="AI223">
        <v>10000</v>
      </c>
      <c r="AJ223">
        <v>0.35731919648097854</v>
      </c>
    </row>
    <row r="224" spans="1:36" x14ac:dyDescent="0.25">
      <c r="A224">
        <v>50</v>
      </c>
      <c r="B224">
        <v>0.70998789781372462</v>
      </c>
      <c r="D224">
        <v>100</v>
      </c>
      <c r="E224">
        <v>0.57535509408486052</v>
      </c>
      <c r="G224">
        <v>200</v>
      </c>
      <c r="H224">
        <v>0.5067552286498368</v>
      </c>
      <c r="P224">
        <v>1000</v>
      </c>
      <c r="Q224">
        <v>0.49449886455171527</v>
      </c>
      <c r="S224">
        <v>1500</v>
      </c>
      <c r="T224">
        <v>0.52308890915284445</v>
      </c>
      <c r="W224">
        <v>2000</v>
      </c>
      <c r="X224">
        <v>0.37854579247956532</v>
      </c>
      <c r="AE224">
        <v>5000</v>
      </c>
      <c r="AF224">
        <v>0.35260962410524116</v>
      </c>
      <c r="AI224">
        <v>10000</v>
      </c>
      <c r="AJ224">
        <v>0.29880388168591016</v>
      </c>
    </row>
    <row r="225" spans="1:36" x14ac:dyDescent="0.25">
      <c r="A225">
        <v>50</v>
      </c>
      <c r="B225">
        <v>0.66851982012848721</v>
      </c>
      <c r="D225">
        <v>100</v>
      </c>
      <c r="E225">
        <v>0.57110326219182872</v>
      </c>
      <c r="G225">
        <v>200</v>
      </c>
      <c r="H225">
        <v>0.46232761027385466</v>
      </c>
      <c r="P225">
        <v>1000</v>
      </c>
      <c r="Q225">
        <v>0.60764027419695288</v>
      </c>
      <c r="S225">
        <v>1500</v>
      </c>
      <c r="T225">
        <v>0.53542228353446975</v>
      </c>
      <c r="W225">
        <v>2000</v>
      </c>
      <c r="X225">
        <v>0.42326824140786057</v>
      </c>
      <c r="AE225">
        <v>5000</v>
      </c>
      <c r="AF225">
        <v>0.34390878930073371</v>
      </c>
      <c r="AI225">
        <v>10000</v>
      </c>
      <c r="AJ225">
        <v>0.32700831928431306</v>
      </c>
    </row>
    <row r="226" spans="1:36" x14ac:dyDescent="0.25">
      <c r="A226">
        <v>50</v>
      </c>
      <c r="B226">
        <v>0.7035239725346818</v>
      </c>
      <c r="D226">
        <v>100</v>
      </c>
      <c r="E226">
        <v>0.50818224926594857</v>
      </c>
      <c r="G226">
        <v>200</v>
      </c>
      <c r="H226">
        <v>0.55635154884729154</v>
      </c>
      <c r="P226">
        <v>1000</v>
      </c>
      <c r="Q226">
        <v>0.58062049859900389</v>
      </c>
      <c r="S226">
        <v>1500</v>
      </c>
      <c r="T226">
        <v>0.48279123344762753</v>
      </c>
      <c r="W226">
        <v>2000</v>
      </c>
      <c r="X226">
        <v>0.403171211876239</v>
      </c>
      <c r="AE226">
        <v>5000</v>
      </c>
      <c r="AF226">
        <v>0.36911948685202939</v>
      </c>
      <c r="AI226">
        <v>10000</v>
      </c>
      <c r="AJ226">
        <v>0.31124321851373482</v>
      </c>
    </row>
    <row r="227" spans="1:36" x14ac:dyDescent="0.25">
      <c r="A227">
        <v>50</v>
      </c>
      <c r="B227">
        <v>0.64857233561633287</v>
      </c>
      <c r="D227">
        <v>100</v>
      </c>
      <c r="E227">
        <v>0.55745901536917131</v>
      </c>
      <c r="G227">
        <v>200</v>
      </c>
      <c r="H227">
        <v>0.48970394811429951</v>
      </c>
      <c r="P227">
        <v>1000</v>
      </c>
      <c r="Q227">
        <v>0.52709461679711733</v>
      </c>
      <c r="S227">
        <v>1500</v>
      </c>
      <c r="T227">
        <v>0.4537240646130753</v>
      </c>
      <c r="W227">
        <v>2000</v>
      </c>
      <c r="X227">
        <v>0.39461816273802919</v>
      </c>
      <c r="AE227">
        <v>5000</v>
      </c>
      <c r="AF227">
        <v>0.34178781188943247</v>
      </c>
      <c r="AI227">
        <v>10000</v>
      </c>
      <c r="AJ227">
        <v>0.35275950864900507</v>
      </c>
    </row>
    <row r="228" spans="1:36" x14ac:dyDescent="0.25">
      <c r="A228">
        <v>50</v>
      </c>
      <c r="B228">
        <v>0.66042605476523764</v>
      </c>
      <c r="D228">
        <v>100</v>
      </c>
      <c r="E228">
        <v>0.54209597309675384</v>
      </c>
      <c r="G228">
        <v>200</v>
      </c>
      <c r="H228">
        <v>0.51603127934346771</v>
      </c>
      <c r="P228">
        <v>1000</v>
      </c>
      <c r="Q228">
        <v>0.45278487867863393</v>
      </c>
      <c r="S228">
        <v>1500</v>
      </c>
      <c r="T228">
        <v>0.56225914813440692</v>
      </c>
      <c r="W228">
        <v>2000</v>
      </c>
      <c r="X228">
        <v>0.40830688724346265</v>
      </c>
      <c r="AE228">
        <v>5000</v>
      </c>
      <c r="AF228">
        <v>0.35208907162777392</v>
      </c>
      <c r="AI228">
        <v>10000</v>
      </c>
      <c r="AJ228">
        <v>0.3302792654861843</v>
      </c>
    </row>
    <row r="229" spans="1:36" x14ac:dyDescent="0.25">
      <c r="A229">
        <v>50</v>
      </c>
      <c r="B229">
        <v>0.66361918817163401</v>
      </c>
      <c r="D229">
        <v>100</v>
      </c>
      <c r="E229">
        <v>0.54534948009614903</v>
      </c>
      <c r="G229">
        <v>200</v>
      </c>
      <c r="H229">
        <v>0.48148020667737057</v>
      </c>
      <c r="P229">
        <v>1000</v>
      </c>
      <c r="Q229">
        <v>0.46216167549064324</v>
      </c>
      <c r="S229">
        <v>1500</v>
      </c>
      <c r="T229">
        <v>0.4179242524521144</v>
      </c>
      <c r="W229">
        <v>2000</v>
      </c>
      <c r="X229">
        <v>0.49643899897662536</v>
      </c>
      <c r="AE229">
        <v>5000</v>
      </c>
      <c r="AF229">
        <v>0.35359171356435964</v>
      </c>
      <c r="AI229">
        <v>10000</v>
      </c>
      <c r="AJ229">
        <v>0.32952089167228843</v>
      </c>
    </row>
    <row r="230" spans="1:36" x14ac:dyDescent="0.25">
      <c r="A230">
        <v>50</v>
      </c>
      <c r="B230">
        <v>0.74987681713239551</v>
      </c>
      <c r="D230">
        <v>100</v>
      </c>
      <c r="E230">
        <v>0.54463252824636577</v>
      </c>
      <c r="G230">
        <v>200</v>
      </c>
      <c r="H230">
        <v>0.48457984743898452</v>
      </c>
      <c r="P230">
        <v>1000</v>
      </c>
      <c r="Q230">
        <v>0.51151066767137998</v>
      </c>
      <c r="S230">
        <v>1500</v>
      </c>
      <c r="T230">
        <v>0.48892322742855743</v>
      </c>
      <c r="W230">
        <v>2000</v>
      </c>
      <c r="X230">
        <v>0.41268570122320047</v>
      </c>
      <c r="AE230">
        <v>5000</v>
      </c>
      <c r="AF230">
        <v>0.3324727776334504</v>
      </c>
      <c r="AI230">
        <v>10000</v>
      </c>
      <c r="AJ230">
        <v>0.34540584451935724</v>
      </c>
    </row>
    <row r="231" spans="1:36" x14ac:dyDescent="0.25">
      <c r="A231">
        <v>50</v>
      </c>
      <c r="B231">
        <v>0.65288194837137581</v>
      </c>
      <c r="D231">
        <v>100</v>
      </c>
      <c r="E231">
        <v>0.52397982090556294</v>
      </c>
      <c r="G231">
        <v>200</v>
      </c>
      <c r="H231">
        <v>0.44142556863640342</v>
      </c>
      <c r="P231">
        <v>1000</v>
      </c>
      <c r="Q231">
        <v>0.49821208744790196</v>
      </c>
      <c r="S231">
        <v>1500</v>
      </c>
      <c r="T231">
        <v>0.48942399489932042</v>
      </c>
      <c r="W231">
        <v>2000</v>
      </c>
      <c r="X231">
        <v>0.5031175653424339</v>
      </c>
      <c r="AE231">
        <v>5000</v>
      </c>
      <c r="AF231">
        <v>0.34644105409787734</v>
      </c>
      <c r="AI231">
        <v>10000</v>
      </c>
      <c r="AJ231">
        <v>0.30351416397608527</v>
      </c>
    </row>
    <row r="232" spans="1:36" x14ac:dyDescent="0.25">
      <c r="A232">
        <v>50</v>
      </c>
      <c r="B232">
        <v>0.65068893007763118</v>
      </c>
      <c r="D232">
        <v>100</v>
      </c>
      <c r="E232">
        <v>0.54426096520315537</v>
      </c>
      <c r="G232">
        <v>200</v>
      </c>
      <c r="H232">
        <v>0.4665000243474669</v>
      </c>
      <c r="P232">
        <v>1000</v>
      </c>
      <c r="Q232">
        <v>0.53748208484079985</v>
      </c>
      <c r="S232">
        <v>1500</v>
      </c>
      <c r="T232">
        <v>0.58097817201192314</v>
      </c>
      <c r="AE232">
        <v>5000</v>
      </c>
      <c r="AF232">
        <v>0.36887197364024205</v>
      </c>
      <c r="AI232">
        <v>10000</v>
      </c>
      <c r="AJ232">
        <v>0.32150456871437377</v>
      </c>
    </row>
    <row r="233" spans="1:36" x14ac:dyDescent="0.25">
      <c r="A233">
        <v>50</v>
      </c>
      <c r="B233">
        <v>0.71577635493878711</v>
      </c>
      <c r="D233">
        <v>100</v>
      </c>
      <c r="E233">
        <v>0.51606408973680051</v>
      </c>
      <c r="G233">
        <v>200</v>
      </c>
      <c r="H233">
        <v>0.5880066953293781</v>
      </c>
      <c r="P233">
        <v>1000</v>
      </c>
      <c r="Q233">
        <v>0.57122055240317604</v>
      </c>
      <c r="S233">
        <v>1500</v>
      </c>
      <c r="T233">
        <v>0.56632109334843639</v>
      </c>
      <c r="AE233">
        <v>5000</v>
      </c>
      <c r="AF233">
        <v>0.35977519177490197</v>
      </c>
      <c r="AI233">
        <v>10000</v>
      </c>
      <c r="AJ233">
        <v>0.36819659808379629</v>
      </c>
    </row>
    <row r="234" spans="1:36" x14ac:dyDescent="0.25">
      <c r="A234">
        <v>50</v>
      </c>
      <c r="B234">
        <v>0.6316124797139564</v>
      </c>
      <c r="D234">
        <v>100</v>
      </c>
      <c r="E234">
        <v>0.5638208364326518</v>
      </c>
      <c r="G234">
        <v>200</v>
      </c>
      <c r="H234">
        <v>0.5911876675928085</v>
      </c>
      <c r="P234">
        <v>1000</v>
      </c>
      <c r="Q234">
        <v>0.59535233433930212</v>
      </c>
      <c r="S234">
        <v>1500</v>
      </c>
      <c r="T234">
        <v>0.60185453326625837</v>
      </c>
      <c r="AE234">
        <v>5000</v>
      </c>
      <c r="AF234">
        <v>0.36061310687159781</v>
      </c>
      <c r="AI234">
        <v>10000</v>
      </c>
      <c r="AJ234">
        <v>0.36157633729936606</v>
      </c>
    </row>
    <row r="235" spans="1:36" x14ac:dyDescent="0.25">
      <c r="A235">
        <v>50</v>
      </c>
      <c r="B235">
        <v>0.63338288285670941</v>
      </c>
      <c r="D235">
        <v>100</v>
      </c>
      <c r="E235">
        <v>0.56915402234261603</v>
      </c>
      <c r="G235">
        <v>200</v>
      </c>
      <c r="H235">
        <v>0.49006393646560126</v>
      </c>
      <c r="P235">
        <v>1000</v>
      </c>
      <c r="Q235">
        <v>0.52580998032441295</v>
      </c>
      <c r="S235">
        <v>1500</v>
      </c>
      <c r="T235">
        <v>0.48463660972810824</v>
      </c>
      <c r="AE235">
        <v>5000</v>
      </c>
      <c r="AF235">
        <v>0.34461200584945062</v>
      </c>
    </row>
    <row r="236" spans="1:36" x14ac:dyDescent="0.25">
      <c r="A236">
        <v>50</v>
      </c>
      <c r="B236">
        <v>0.66478134897101582</v>
      </c>
      <c r="D236">
        <v>100</v>
      </c>
      <c r="E236">
        <v>0.5655027780633729</v>
      </c>
      <c r="G236">
        <v>200</v>
      </c>
      <c r="H236">
        <v>0.48933639763095099</v>
      </c>
      <c r="P236">
        <v>1000</v>
      </c>
      <c r="Q236">
        <v>0.46026953745484972</v>
      </c>
      <c r="S236">
        <v>1500</v>
      </c>
      <c r="T236">
        <v>0.42021891197374567</v>
      </c>
      <c r="AE236">
        <v>5000</v>
      </c>
      <c r="AF236">
        <v>0.34443094680214442</v>
      </c>
    </row>
    <row r="237" spans="1:36" x14ac:dyDescent="0.25">
      <c r="A237">
        <v>50</v>
      </c>
      <c r="B237">
        <v>0.63038500678636122</v>
      </c>
      <c r="D237">
        <v>100</v>
      </c>
      <c r="E237">
        <v>0.56593557894324464</v>
      </c>
      <c r="G237">
        <v>200</v>
      </c>
      <c r="H237">
        <v>0.45555977988404178</v>
      </c>
      <c r="P237">
        <v>1000</v>
      </c>
      <c r="Q237">
        <v>0.57018728737289603</v>
      </c>
      <c r="S237">
        <v>1500</v>
      </c>
      <c r="T237">
        <v>0.40139608625918632</v>
      </c>
      <c r="AE237">
        <v>5000</v>
      </c>
      <c r="AF237">
        <v>0.33535648094280612</v>
      </c>
    </row>
    <row r="238" spans="1:36" x14ac:dyDescent="0.25">
      <c r="A238">
        <v>50</v>
      </c>
      <c r="B238">
        <v>0.75309587784866872</v>
      </c>
      <c r="D238">
        <v>100</v>
      </c>
      <c r="E238">
        <v>0.53827928788782076</v>
      </c>
      <c r="G238">
        <v>200</v>
      </c>
      <c r="H238">
        <v>0.48591186298390493</v>
      </c>
      <c r="P238">
        <v>1000</v>
      </c>
      <c r="Q238">
        <v>0.46509531973735685</v>
      </c>
      <c r="S238">
        <v>1500</v>
      </c>
      <c r="T238">
        <v>0.41622490248476179</v>
      </c>
      <c r="AE238">
        <v>5000</v>
      </c>
      <c r="AF238">
        <v>0.35253878699075575</v>
      </c>
    </row>
    <row r="239" spans="1:36" x14ac:dyDescent="0.25">
      <c r="A239">
        <v>50</v>
      </c>
      <c r="B239">
        <v>0.64468651091439499</v>
      </c>
      <c r="D239">
        <v>100</v>
      </c>
      <c r="E239">
        <v>0.50210735709843779</v>
      </c>
      <c r="G239">
        <v>200</v>
      </c>
      <c r="H239">
        <v>0.45824680602847501</v>
      </c>
      <c r="P239">
        <v>1000</v>
      </c>
      <c r="Q239">
        <v>0.520728104125183</v>
      </c>
      <c r="S239">
        <v>1500</v>
      </c>
      <c r="T239">
        <v>0.45958771093678047</v>
      </c>
      <c r="AE239">
        <v>5000</v>
      </c>
      <c r="AF239">
        <v>0.34537559599116763</v>
      </c>
    </row>
    <row r="240" spans="1:36" x14ac:dyDescent="0.25">
      <c r="A240">
        <v>50</v>
      </c>
      <c r="B240">
        <v>0.67939490679292369</v>
      </c>
      <c r="D240">
        <v>100</v>
      </c>
      <c r="E240">
        <v>0.52894576499062951</v>
      </c>
      <c r="G240">
        <v>200</v>
      </c>
      <c r="H240">
        <v>0.50228613207320716</v>
      </c>
      <c r="P240">
        <v>1000</v>
      </c>
      <c r="Q240">
        <v>0.51043409786043736</v>
      </c>
      <c r="S240">
        <v>1500</v>
      </c>
      <c r="T240">
        <v>0.4270389673734532</v>
      </c>
      <c r="AE240">
        <v>5000</v>
      </c>
      <c r="AF240">
        <v>0.3446775031727346</v>
      </c>
    </row>
    <row r="241" spans="1:32" x14ac:dyDescent="0.25">
      <c r="A241">
        <v>50</v>
      </c>
      <c r="B241">
        <v>0.64276103776590277</v>
      </c>
      <c r="D241">
        <v>100</v>
      </c>
      <c r="E241">
        <v>0.53724583766247014</v>
      </c>
      <c r="G241">
        <v>200</v>
      </c>
      <c r="H241">
        <v>0.47942423273583185</v>
      </c>
      <c r="P241">
        <v>1000</v>
      </c>
      <c r="Q241">
        <v>0.45775054497109535</v>
      </c>
      <c r="S241">
        <v>1500</v>
      </c>
      <c r="T241">
        <v>0.41456459781145044</v>
      </c>
      <c r="AE241">
        <v>5000</v>
      </c>
      <c r="AF241">
        <v>0.33442692515203321</v>
      </c>
    </row>
    <row r="242" spans="1:32" x14ac:dyDescent="0.25">
      <c r="A242">
        <v>50</v>
      </c>
      <c r="B242">
        <v>0.63539150859187798</v>
      </c>
      <c r="D242">
        <v>100</v>
      </c>
      <c r="E242">
        <v>0.60654385764761576</v>
      </c>
      <c r="G242">
        <v>200</v>
      </c>
      <c r="H242">
        <v>0.65346352262458807</v>
      </c>
      <c r="P242">
        <v>1000</v>
      </c>
      <c r="Q242">
        <v>0.52009646547123245</v>
      </c>
      <c r="S242">
        <v>1500</v>
      </c>
      <c r="T242">
        <v>0.4619820054063668</v>
      </c>
      <c r="AE242">
        <v>5000</v>
      </c>
      <c r="AF242">
        <v>0.34603316195499501</v>
      </c>
    </row>
    <row r="243" spans="1:32" x14ac:dyDescent="0.25">
      <c r="A243">
        <v>50</v>
      </c>
      <c r="B243">
        <v>0.7067430949826452</v>
      </c>
      <c r="D243">
        <v>100</v>
      </c>
      <c r="E243">
        <v>0.52251344633696029</v>
      </c>
      <c r="G243">
        <v>200</v>
      </c>
      <c r="H243">
        <v>0.56275355724108111</v>
      </c>
      <c r="S243">
        <v>1500</v>
      </c>
      <c r="T243">
        <v>0.43581378760864414</v>
      </c>
      <c r="AE243">
        <v>5000</v>
      </c>
      <c r="AF243">
        <v>0.34621576429455581</v>
      </c>
    </row>
    <row r="244" spans="1:32" x14ac:dyDescent="0.25">
      <c r="A244">
        <v>50</v>
      </c>
      <c r="B244">
        <v>0.71093788679394809</v>
      </c>
      <c r="D244">
        <v>100</v>
      </c>
      <c r="E244">
        <v>0.50397958666414677</v>
      </c>
      <c r="G244">
        <v>200</v>
      </c>
      <c r="H244">
        <v>0.66265981597450285</v>
      </c>
      <c r="S244">
        <v>1500</v>
      </c>
      <c r="T244">
        <v>0.42774218392217017</v>
      </c>
      <c r="AE244">
        <v>5000</v>
      </c>
      <c r="AF244">
        <v>0.49965083708514718</v>
      </c>
    </row>
    <row r="245" spans="1:32" x14ac:dyDescent="0.25">
      <c r="A245">
        <v>50</v>
      </c>
      <c r="B245">
        <v>0.63455559977511244</v>
      </c>
      <c r="D245">
        <v>100</v>
      </c>
      <c r="E245">
        <v>0.5776507721793791</v>
      </c>
      <c r="G245">
        <v>200</v>
      </c>
      <c r="H245">
        <v>0.56527486466321797</v>
      </c>
      <c r="S245">
        <v>1500</v>
      </c>
      <c r="T245">
        <v>0.42586618872336002</v>
      </c>
      <c r="AE245">
        <v>5000</v>
      </c>
      <c r="AF245">
        <v>0.33328791373647004</v>
      </c>
    </row>
    <row r="246" spans="1:32" x14ac:dyDescent="0.25">
      <c r="A246">
        <v>50</v>
      </c>
      <c r="B246">
        <v>0.63626538239810593</v>
      </c>
      <c r="D246">
        <v>100</v>
      </c>
      <c r="E246">
        <v>0.57699758916555477</v>
      </c>
      <c r="G246">
        <v>200</v>
      </c>
      <c r="H246">
        <v>0.46276800415161889</v>
      </c>
      <c r="S246">
        <v>1500</v>
      </c>
      <c r="T246">
        <v>0.45021205616104015</v>
      </c>
      <c r="AE246">
        <v>5000</v>
      </c>
      <c r="AF246">
        <v>0.37023010169010845</v>
      </c>
    </row>
    <row r="247" spans="1:32" x14ac:dyDescent="0.25">
      <c r="A247">
        <v>50</v>
      </c>
      <c r="B247">
        <v>0.63535700057706579</v>
      </c>
      <c r="D247">
        <v>100</v>
      </c>
      <c r="E247">
        <v>0.53692082031365762</v>
      </c>
      <c r="G247">
        <v>200</v>
      </c>
      <c r="H247">
        <v>0.57555553688288408</v>
      </c>
      <c r="S247">
        <v>1500</v>
      </c>
      <c r="T247">
        <v>0.41329196815248592</v>
      </c>
      <c r="AE247">
        <v>5000</v>
      </c>
      <c r="AF247">
        <v>0.34027637318699633</v>
      </c>
    </row>
    <row r="248" spans="1:32" x14ac:dyDescent="0.25">
      <c r="A248">
        <v>50</v>
      </c>
      <c r="B248">
        <v>0.70013397676829237</v>
      </c>
      <c r="G248">
        <v>200</v>
      </c>
      <c r="H248">
        <v>0.48605504963928331</v>
      </c>
      <c r="S248">
        <v>1500</v>
      </c>
      <c r="T248">
        <v>0.41551683999836486</v>
      </c>
      <c r="AE248">
        <v>5000</v>
      </c>
      <c r="AF248">
        <v>0.35479495680355738</v>
      </c>
    </row>
    <row r="249" spans="1:32" x14ac:dyDescent="0.25">
      <c r="A249">
        <v>50</v>
      </c>
      <c r="B249">
        <v>0.67168844605388112</v>
      </c>
      <c r="G249">
        <v>200</v>
      </c>
      <c r="H249">
        <v>0.45268067558560532</v>
      </c>
      <c r="S249">
        <v>1500</v>
      </c>
      <c r="T249">
        <v>0.42159981901728955</v>
      </c>
      <c r="AE249">
        <v>5000</v>
      </c>
      <c r="AF249">
        <v>0.35217040312959041</v>
      </c>
    </row>
    <row r="250" spans="1:32" x14ac:dyDescent="0.25">
      <c r="A250">
        <v>50</v>
      </c>
      <c r="B250">
        <v>0.68463333455845732</v>
      </c>
      <c r="G250">
        <v>200</v>
      </c>
      <c r="H250">
        <v>0.48475217145213051</v>
      </c>
      <c r="S250">
        <v>1500</v>
      </c>
      <c r="T250">
        <v>0.43996209545723935</v>
      </c>
      <c r="AE250">
        <v>5000</v>
      </c>
      <c r="AF250">
        <v>0.3497508295328749</v>
      </c>
    </row>
    <row r="251" spans="1:32" x14ac:dyDescent="0.25">
      <c r="A251">
        <v>50</v>
      </c>
      <c r="B251">
        <v>0.67215254490067555</v>
      </c>
      <c r="G251">
        <v>200</v>
      </c>
      <c r="H251">
        <v>0.44506807788148628</v>
      </c>
      <c r="S251">
        <v>1500</v>
      </c>
      <c r="T251">
        <v>0.44081856092683575</v>
      </c>
      <c r="AE251">
        <v>5000</v>
      </c>
      <c r="AF251">
        <v>0.35391747169345433</v>
      </c>
    </row>
    <row r="252" spans="1:32" x14ac:dyDescent="0.25">
      <c r="A252">
        <v>50</v>
      </c>
      <c r="B252">
        <v>0.68062460206136544</v>
      </c>
      <c r="G252">
        <v>200</v>
      </c>
      <c r="H252">
        <v>0.47960800797750608</v>
      </c>
      <c r="S252">
        <v>1500</v>
      </c>
      <c r="T252">
        <v>0.41980231566254628</v>
      </c>
      <c r="AE252">
        <v>5000</v>
      </c>
      <c r="AF252">
        <v>0.3645431005978621</v>
      </c>
    </row>
    <row r="253" spans="1:32" x14ac:dyDescent="0.25">
      <c r="A253">
        <v>50</v>
      </c>
      <c r="B253">
        <v>0.64896667765322069</v>
      </c>
      <c r="G253">
        <v>200</v>
      </c>
      <c r="H253">
        <v>0.50919554409445378</v>
      </c>
      <c r="S253">
        <v>1500</v>
      </c>
      <c r="T253">
        <v>0.41879843491679331</v>
      </c>
      <c r="AE253">
        <v>5000</v>
      </c>
      <c r="AF253">
        <v>0.37169348227173787</v>
      </c>
    </row>
    <row r="254" spans="1:32" x14ac:dyDescent="0.25">
      <c r="A254">
        <v>50</v>
      </c>
      <c r="B254">
        <v>0.76080523997714988</v>
      </c>
      <c r="G254">
        <v>200</v>
      </c>
      <c r="H254">
        <v>0.49066671555439073</v>
      </c>
      <c r="S254">
        <v>1500</v>
      </c>
      <c r="T254">
        <v>0.43891216287060997</v>
      </c>
      <c r="AE254">
        <v>5000</v>
      </c>
      <c r="AF254">
        <v>0.33676671053918683</v>
      </c>
    </row>
    <row r="255" spans="1:32" x14ac:dyDescent="0.25">
      <c r="G255">
        <v>200</v>
      </c>
      <c r="H255">
        <v>0.48182442258183</v>
      </c>
      <c r="S255">
        <v>1500</v>
      </c>
      <c r="T255">
        <v>0.49614376716832664</v>
      </c>
      <c r="AE255">
        <v>5000</v>
      </c>
      <c r="AF255">
        <v>0.35198079424319328</v>
      </c>
    </row>
    <row r="256" spans="1:32" x14ac:dyDescent="0.25">
      <c r="G256">
        <v>200</v>
      </c>
      <c r="H256">
        <v>0.45913558803788151</v>
      </c>
      <c r="S256">
        <v>1500</v>
      </c>
      <c r="T256">
        <v>0.42310384991690375</v>
      </c>
      <c r="AE256">
        <v>5000</v>
      </c>
      <c r="AF256">
        <v>0.35797265728740812</v>
      </c>
    </row>
    <row r="257" spans="7:32" x14ac:dyDescent="0.25">
      <c r="G257">
        <v>200</v>
      </c>
      <c r="H257">
        <v>0.47454937375962936</v>
      </c>
      <c r="S257">
        <v>1500</v>
      </c>
      <c r="T257">
        <v>0.4186942935554549</v>
      </c>
      <c r="AE257">
        <v>5000</v>
      </c>
      <c r="AF257">
        <v>0.36204315234052853</v>
      </c>
    </row>
    <row r="258" spans="7:32" x14ac:dyDescent="0.25">
      <c r="G258">
        <v>200</v>
      </c>
      <c r="H258">
        <v>0.46019490384141865</v>
      </c>
      <c r="S258">
        <v>1500</v>
      </c>
      <c r="T258">
        <v>0.42279173449133944</v>
      </c>
      <c r="AE258">
        <v>5000</v>
      </c>
      <c r="AF258">
        <v>0.34766679853814741</v>
      </c>
    </row>
    <row r="259" spans="7:32" x14ac:dyDescent="0.25">
      <c r="G259">
        <v>200</v>
      </c>
      <c r="H259">
        <v>0.51089085063610007</v>
      </c>
      <c r="S259">
        <v>1500</v>
      </c>
      <c r="T259">
        <v>0.41646868092929373</v>
      </c>
      <c r="AE259">
        <v>5000</v>
      </c>
      <c r="AF259">
        <v>0.38363344059182802</v>
      </c>
    </row>
    <row r="260" spans="7:32" x14ac:dyDescent="0.25">
      <c r="G260">
        <v>200</v>
      </c>
      <c r="H260">
        <v>0.50480061814357824</v>
      </c>
      <c r="S260">
        <v>1500</v>
      </c>
      <c r="T260">
        <v>0.42585513875081732</v>
      </c>
      <c r="AE260">
        <v>5000</v>
      </c>
      <c r="AF260">
        <v>0.34176151418941458</v>
      </c>
    </row>
    <row r="261" spans="7:32" x14ac:dyDescent="0.25">
      <c r="G261">
        <v>200</v>
      </c>
      <c r="H261">
        <v>0.46806955257036503</v>
      </c>
      <c r="S261">
        <v>1500</v>
      </c>
      <c r="T261">
        <v>0.39301283013482502</v>
      </c>
      <c r="AE261">
        <v>5000</v>
      </c>
      <c r="AF261">
        <v>0.33646545989109472</v>
      </c>
    </row>
    <row r="262" spans="7:32" x14ac:dyDescent="0.25">
      <c r="G262">
        <v>200</v>
      </c>
      <c r="H262">
        <v>0.54261884051260223</v>
      </c>
      <c r="S262">
        <v>1500</v>
      </c>
      <c r="T262">
        <v>0.45259977620562136</v>
      </c>
    </row>
    <row r="263" spans="7:32" x14ac:dyDescent="0.25">
      <c r="G263">
        <v>200</v>
      </c>
      <c r="H263">
        <v>0.52437157021146308</v>
      </c>
      <c r="S263">
        <v>1500</v>
      </c>
      <c r="T263">
        <v>0.42754454991605051</v>
      </c>
    </row>
    <row r="264" spans="7:32" x14ac:dyDescent="0.25">
      <c r="G264">
        <v>200</v>
      </c>
      <c r="H264">
        <v>0.46041886641340191</v>
      </c>
      <c r="S264">
        <v>1500</v>
      </c>
      <c r="T264">
        <v>0.43484101963474331</v>
      </c>
    </row>
    <row r="265" spans="7:32" x14ac:dyDescent="0.25">
      <c r="G265">
        <v>200</v>
      </c>
      <c r="H265">
        <v>0.55763130851647158</v>
      </c>
      <c r="S265">
        <v>1500</v>
      </c>
      <c r="T265">
        <v>0.45408908409712634</v>
      </c>
    </row>
    <row r="266" spans="7:32" x14ac:dyDescent="0.25">
      <c r="G266">
        <v>200</v>
      </c>
      <c r="H266">
        <v>0.50609124259023042</v>
      </c>
      <c r="S266">
        <v>1500</v>
      </c>
      <c r="T266">
        <v>0.42008217627999073</v>
      </c>
    </row>
    <row r="267" spans="7:32" x14ac:dyDescent="0.25">
      <c r="G267">
        <v>200</v>
      </c>
      <c r="H267">
        <v>0.47595880084403897</v>
      </c>
      <c r="S267">
        <v>1500</v>
      </c>
      <c r="T267">
        <v>0.45211975058275977</v>
      </c>
    </row>
    <row r="268" spans="7:32" x14ac:dyDescent="0.25">
      <c r="G268">
        <v>200</v>
      </c>
      <c r="H268">
        <v>0.56113587829984035</v>
      </c>
      <c r="S268">
        <v>1500</v>
      </c>
      <c r="T268">
        <v>0.4357364069350006</v>
      </c>
    </row>
    <row r="269" spans="7:32" x14ac:dyDescent="0.25">
      <c r="G269">
        <v>200</v>
      </c>
      <c r="H269">
        <v>0.50250015584307106</v>
      </c>
      <c r="S269">
        <v>1500</v>
      </c>
      <c r="T269">
        <v>0.44695450573593731</v>
      </c>
    </row>
    <row r="270" spans="7:32" x14ac:dyDescent="0.25">
      <c r="G270">
        <v>200</v>
      </c>
      <c r="H270">
        <v>0.51923814805093049</v>
      </c>
      <c r="S270">
        <v>1500</v>
      </c>
      <c r="T270">
        <v>0.44075503901763763</v>
      </c>
    </row>
    <row r="271" spans="7:32" x14ac:dyDescent="0.25">
      <c r="G271">
        <v>200</v>
      </c>
      <c r="H271">
        <v>0.45899153713884056</v>
      </c>
      <c r="S271">
        <v>1500</v>
      </c>
      <c r="T271">
        <v>0.43250873464794626</v>
      </c>
    </row>
    <row r="272" spans="7:32" x14ac:dyDescent="0.25">
      <c r="G272">
        <v>200</v>
      </c>
      <c r="H272">
        <v>0.48569645025101132</v>
      </c>
    </row>
    <row r="273" spans="7:8" x14ac:dyDescent="0.25">
      <c r="G273">
        <v>200</v>
      </c>
      <c r="H273">
        <v>0.4604203479739663</v>
      </c>
    </row>
    <row r="274" spans="7:8" x14ac:dyDescent="0.25">
      <c r="G274">
        <v>200</v>
      </c>
      <c r="H274">
        <v>0.4702559038415699</v>
      </c>
    </row>
    <row r="275" spans="7:8" x14ac:dyDescent="0.25">
      <c r="G275">
        <v>200</v>
      </c>
      <c r="H275">
        <v>0.48543208428780404</v>
      </c>
    </row>
    <row r="276" spans="7:8" x14ac:dyDescent="0.25">
      <c r="G276">
        <v>200</v>
      </c>
      <c r="H276">
        <v>0.53160140057060423</v>
      </c>
    </row>
    <row r="277" spans="7:8" x14ac:dyDescent="0.25">
      <c r="G277">
        <v>200</v>
      </c>
      <c r="H277">
        <v>0.49749254286713102</v>
      </c>
    </row>
    <row r="278" spans="7:8" x14ac:dyDescent="0.25">
      <c r="G278">
        <v>200</v>
      </c>
      <c r="H278">
        <v>0.48947801012823039</v>
      </c>
    </row>
    <row r="279" spans="7:8" x14ac:dyDescent="0.25">
      <c r="G279">
        <v>200</v>
      </c>
      <c r="H279">
        <v>0.4852075352647634</v>
      </c>
    </row>
    <row r="280" spans="7:8" x14ac:dyDescent="0.25">
      <c r="G280">
        <v>200</v>
      </c>
      <c r="H280">
        <v>0.56100266131242582</v>
      </c>
    </row>
    <row r="281" spans="7:8" x14ac:dyDescent="0.25">
      <c r="G281">
        <v>200</v>
      </c>
      <c r="H281">
        <v>0.48159055207357176</v>
      </c>
    </row>
    <row r="282" spans="7:8" x14ac:dyDescent="0.25">
      <c r="G282">
        <v>200</v>
      </c>
      <c r="H282">
        <v>0.49587298110933908</v>
      </c>
    </row>
    <row r="283" spans="7:8" x14ac:dyDescent="0.25">
      <c r="G283">
        <v>200</v>
      </c>
      <c r="H283">
        <v>0.55548094682064331</v>
      </c>
    </row>
    <row r="284" spans="7:8" x14ac:dyDescent="0.25">
      <c r="G284">
        <v>200</v>
      </c>
      <c r="H284">
        <v>0.6084159328840999</v>
      </c>
    </row>
    <row r="285" spans="7:8" x14ac:dyDescent="0.25">
      <c r="G285">
        <v>200</v>
      </c>
      <c r="H285">
        <v>0.56686680148965241</v>
      </c>
    </row>
    <row r="286" spans="7:8" x14ac:dyDescent="0.25">
      <c r="G286">
        <v>200</v>
      </c>
      <c r="H286">
        <v>0.50421151262416353</v>
      </c>
    </row>
    <row r="287" spans="7:8" x14ac:dyDescent="0.25">
      <c r="G287">
        <v>200</v>
      </c>
      <c r="H287">
        <v>0.60924523641001593</v>
      </c>
    </row>
    <row r="288" spans="7:8" x14ac:dyDescent="0.25">
      <c r="G288">
        <v>200</v>
      </c>
      <c r="H288">
        <v>0.53894882979954351</v>
      </c>
    </row>
    <row r="289" spans="7:8" x14ac:dyDescent="0.25">
      <c r="G289">
        <v>200</v>
      </c>
      <c r="H289">
        <v>0.51001324206261534</v>
      </c>
    </row>
    <row r="290" spans="7:8" x14ac:dyDescent="0.25">
      <c r="G290">
        <v>200</v>
      </c>
      <c r="H290">
        <v>0.49144061488836827</v>
      </c>
    </row>
    <row r="291" spans="7:8" x14ac:dyDescent="0.25">
      <c r="G291">
        <v>200</v>
      </c>
      <c r="H291">
        <v>0.56522486199416988</v>
      </c>
    </row>
    <row r="292" spans="7:8" x14ac:dyDescent="0.25">
      <c r="G292">
        <v>200</v>
      </c>
      <c r="H292">
        <v>0.52723073517397046</v>
      </c>
    </row>
    <row r="293" spans="7:8" x14ac:dyDescent="0.25">
      <c r="G293">
        <v>200</v>
      </c>
      <c r="H293">
        <v>0.46278251109881186</v>
      </c>
    </row>
    <row r="294" spans="7:8" x14ac:dyDescent="0.25">
      <c r="G294">
        <v>200</v>
      </c>
      <c r="H294">
        <v>0.48149104058899705</v>
      </c>
    </row>
    <row r="295" spans="7:8" x14ac:dyDescent="0.25">
      <c r="G295">
        <v>200</v>
      </c>
      <c r="H295">
        <v>0.47796103734927298</v>
      </c>
    </row>
    <row r="296" spans="7:8" x14ac:dyDescent="0.25">
      <c r="G296">
        <v>200</v>
      </c>
      <c r="H296">
        <v>0.53467372505931288</v>
      </c>
    </row>
    <row r="297" spans="7:8" x14ac:dyDescent="0.25">
      <c r="G297">
        <v>200</v>
      </c>
      <c r="H297">
        <v>0.49673000216414714</v>
      </c>
    </row>
    <row r="298" spans="7:8" x14ac:dyDescent="0.25">
      <c r="G298">
        <v>200</v>
      </c>
      <c r="H298">
        <v>0.5457611070062881</v>
      </c>
    </row>
    <row r="299" spans="7:8" x14ac:dyDescent="0.25">
      <c r="G299">
        <v>200</v>
      </c>
      <c r="H299">
        <v>0.54294021569169404</v>
      </c>
    </row>
    <row r="300" spans="7:8" x14ac:dyDescent="0.25">
      <c r="G300">
        <v>200</v>
      </c>
      <c r="H300">
        <v>0.44222196917145196</v>
      </c>
    </row>
    <row r="301" spans="7:8" x14ac:dyDescent="0.25">
      <c r="G301">
        <v>200</v>
      </c>
      <c r="H301">
        <v>0.4595459803142169</v>
      </c>
    </row>
    <row r="302" spans="7:8" x14ac:dyDescent="0.25">
      <c r="G302">
        <v>200</v>
      </c>
      <c r="H302">
        <v>0.48067605881520348</v>
      </c>
    </row>
    <row r="303" spans="7:8" x14ac:dyDescent="0.25">
      <c r="G303">
        <v>200</v>
      </c>
      <c r="H303">
        <v>0.47489315754225747</v>
      </c>
    </row>
    <row r="304" spans="7:8" x14ac:dyDescent="0.25">
      <c r="G304">
        <v>200</v>
      </c>
      <c r="H304">
        <v>0.45763294610129707</v>
      </c>
    </row>
    <row r="305" spans="7:8" x14ac:dyDescent="0.25">
      <c r="G305">
        <v>200</v>
      </c>
      <c r="H305">
        <v>0.5269517696660343</v>
      </c>
    </row>
    <row r="306" spans="7:8" x14ac:dyDescent="0.25">
      <c r="G306">
        <v>200</v>
      </c>
      <c r="H306">
        <v>0.4979000337540278</v>
      </c>
    </row>
    <row r="307" spans="7:8" x14ac:dyDescent="0.25">
      <c r="G307">
        <v>200</v>
      </c>
      <c r="H307">
        <v>0.49937674838073548</v>
      </c>
    </row>
    <row r="308" spans="7:8" x14ac:dyDescent="0.25">
      <c r="G308">
        <v>200</v>
      </c>
      <c r="H308">
        <v>0.48852518149025859</v>
      </c>
    </row>
    <row r="309" spans="7:8" x14ac:dyDescent="0.25">
      <c r="G309">
        <v>200</v>
      </c>
      <c r="H309">
        <v>0.45560397977421269</v>
      </c>
    </row>
    <row r="310" spans="7:8" x14ac:dyDescent="0.25">
      <c r="G310">
        <v>200</v>
      </c>
      <c r="H310">
        <v>0.47546618195638007</v>
      </c>
    </row>
    <row r="311" spans="7:8" x14ac:dyDescent="0.25">
      <c r="G311">
        <v>200</v>
      </c>
      <c r="H311">
        <v>0.47360636046039661</v>
      </c>
    </row>
    <row r="312" spans="7:8" x14ac:dyDescent="0.25">
      <c r="G312">
        <v>200</v>
      </c>
      <c r="H312">
        <v>0.49047692147292432</v>
      </c>
    </row>
    <row r="313" spans="7:8" x14ac:dyDescent="0.25">
      <c r="G313">
        <v>200</v>
      </c>
      <c r="H313">
        <v>0.55588658575683458</v>
      </c>
    </row>
    <row r="314" spans="7:8" x14ac:dyDescent="0.25">
      <c r="G314">
        <v>200</v>
      </c>
      <c r="H314">
        <v>0.46601468979924954</v>
      </c>
    </row>
    <row r="315" spans="7:8" x14ac:dyDescent="0.25">
      <c r="G315">
        <v>200</v>
      </c>
      <c r="H315">
        <v>0.49339593530906334</v>
      </c>
    </row>
    <row r="316" spans="7:8" x14ac:dyDescent="0.25">
      <c r="G316">
        <v>200</v>
      </c>
      <c r="H316">
        <v>0.49355992554403461</v>
      </c>
    </row>
    <row r="317" spans="7:8" x14ac:dyDescent="0.25">
      <c r="G317">
        <v>200</v>
      </c>
      <c r="H317">
        <v>0.47683677980766348</v>
      </c>
    </row>
    <row r="318" spans="7:8" x14ac:dyDescent="0.25">
      <c r="G318">
        <v>200</v>
      </c>
      <c r="H318">
        <v>0.47071413817779695</v>
      </c>
    </row>
    <row r="319" spans="7:8" x14ac:dyDescent="0.25">
      <c r="G319">
        <v>200</v>
      </c>
      <c r="H319">
        <v>0.47970390815820446</v>
      </c>
    </row>
    <row r="320" spans="7:8" x14ac:dyDescent="0.25">
      <c r="G320">
        <v>200</v>
      </c>
      <c r="H320">
        <v>0.51235460160786928</v>
      </c>
    </row>
    <row r="321" spans="7:8" x14ac:dyDescent="0.25">
      <c r="G321">
        <v>200</v>
      </c>
      <c r="H321">
        <v>0.45916089803085647</v>
      </c>
    </row>
    <row r="322" spans="7:8" x14ac:dyDescent="0.25">
      <c r="G322">
        <v>200</v>
      </c>
      <c r="H322">
        <v>0.49679932685222244</v>
      </c>
    </row>
    <row r="323" spans="7:8" x14ac:dyDescent="0.25">
      <c r="G323">
        <v>200</v>
      </c>
      <c r="H323">
        <v>0.51207983385486555</v>
      </c>
    </row>
    <row r="324" spans="7:8" x14ac:dyDescent="0.25">
      <c r="G324">
        <v>200</v>
      </c>
      <c r="H324">
        <v>0.49883736773776371</v>
      </c>
    </row>
    <row r="325" spans="7:8" x14ac:dyDescent="0.25">
      <c r="G325">
        <v>200</v>
      </c>
      <c r="H325">
        <v>0.57824364333189493</v>
      </c>
    </row>
    <row r="326" spans="7:8" x14ac:dyDescent="0.25">
      <c r="G326">
        <v>200</v>
      </c>
      <c r="H326">
        <v>0.48389209467865774</v>
      </c>
    </row>
    <row r="327" spans="7:8" x14ac:dyDescent="0.25">
      <c r="G327">
        <v>200</v>
      </c>
      <c r="H327">
        <v>0.44200476621954432</v>
      </c>
    </row>
    <row r="328" spans="7:8" x14ac:dyDescent="0.25">
      <c r="G328">
        <v>200</v>
      </c>
      <c r="H328">
        <v>0.44878793693436703</v>
      </c>
    </row>
    <row r="329" spans="7:8" x14ac:dyDescent="0.25">
      <c r="G329">
        <v>200</v>
      </c>
      <c r="H329">
        <v>0.44260627980868572</v>
      </c>
    </row>
    <row r="330" spans="7:8" x14ac:dyDescent="0.25">
      <c r="G330">
        <v>200</v>
      </c>
      <c r="H330">
        <v>0.49877967947328722</v>
      </c>
    </row>
    <row r="331" spans="7:8" x14ac:dyDescent="0.25">
      <c r="G331">
        <v>200</v>
      </c>
      <c r="H331">
        <v>0.53930076216527578</v>
      </c>
    </row>
    <row r="332" spans="7:8" x14ac:dyDescent="0.25">
      <c r="G332">
        <v>200</v>
      </c>
      <c r="H332">
        <v>0.498714429076764</v>
      </c>
    </row>
    <row r="333" spans="7:8" x14ac:dyDescent="0.25">
      <c r="G333">
        <v>200</v>
      </c>
      <c r="H333">
        <v>0.45408102811155809</v>
      </c>
    </row>
    <row r="334" spans="7:8" x14ac:dyDescent="0.25">
      <c r="G334">
        <v>200</v>
      </c>
      <c r="H334">
        <v>0.45719962050205815</v>
      </c>
    </row>
    <row r="335" spans="7:8" x14ac:dyDescent="0.25">
      <c r="G335">
        <v>200</v>
      </c>
      <c r="H335">
        <v>0.458796742790468</v>
      </c>
    </row>
    <row r="336" spans="7:8" x14ac:dyDescent="0.25">
      <c r="G336">
        <v>200</v>
      </c>
      <c r="H336">
        <v>0.4937444724318355</v>
      </c>
    </row>
    <row r="337" spans="7:8" x14ac:dyDescent="0.25">
      <c r="G337">
        <v>200</v>
      </c>
      <c r="H337">
        <v>0.46101247834619991</v>
      </c>
    </row>
    <row r="338" spans="7:8" x14ac:dyDescent="0.25">
      <c r="G338">
        <v>200</v>
      </c>
      <c r="H338">
        <v>0.55951097675084827</v>
      </c>
    </row>
    <row r="339" spans="7:8" x14ac:dyDescent="0.25">
      <c r="G339">
        <v>200</v>
      </c>
      <c r="H339">
        <v>0.4930956106363239</v>
      </c>
    </row>
    <row r="340" spans="7:8" x14ac:dyDescent="0.25">
      <c r="G340">
        <v>200</v>
      </c>
      <c r="H340">
        <v>0.48771094049674724</v>
      </c>
    </row>
    <row r="341" spans="7:8" x14ac:dyDescent="0.25">
      <c r="G341">
        <v>200</v>
      </c>
      <c r="H341">
        <v>0.49977167686868068</v>
      </c>
    </row>
    <row r="342" spans="7:8" x14ac:dyDescent="0.25">
      <c r="G342">
        <v>200</v>
      </c>
      <c r="H342">
        <v>0.47180808545952668</v>
      </c>
    </row>
    <row r="343" spans="7:8" x14ac:dyDescent="0.25">
      <c r="G343">
        <v>200</v>
      </c>
      <c r="H343">
        <v>0.50908291462571587</v>
      </c>
    </row>
    <row r="344" spans="7:8" x14ac:dyDescent="0.25">
      <c r="G344">
        <v>200</v>
      </c>
      <c r="H344">
        <v>0.45473137146763409</v>
      </c>
    </row>
    <row r="345" spans="7:8" x14ac:dyDescent="0.25">
      <c r="G345">
        <v>200</v>
      </c>
      <c r="H345">
        <v>0.52340065418826776</v>
      </c>
    </row>
    <row r="346" spans="7:8" x14ac:dyDescent="0.25">
      <c r="G346">
        <v>200</v>
      </c>
      <c r="H346">
        <v>0.47220255095979485</v>
      </c>
    </row>
    <row r="347" spans="7:8" x14ac:dyDescent="0.25">
      <c r="G347">
        <v>200</v>
      </c>
      <c r="H347">
        <v>0.56961799772603006</v>
      </c>
    </row>
    <row r="348" spans="7:8" x14ac:dyDescent="0.25">
      <c r="G348">
        <v>200</v>
      </c>
      <c r="H348">
        <v>0.43364049258991361</v>
      </c>
    </row>
    <row r="349" spans="7:8" x14ac:dyDescent="0.25">
      <c r="G349">
        <v>200</v>
      </c>
      <c r="H349">
        <v>0.56734682711251405</v>
      </c>
    </row>
    <row r="350" spans="7:8" x14ac:dyDescent="0.25">
      <c r="G350">
        <v>200</v>
      </c>
      <c r="H350">
        <v>0.52364992675322597</v>
      </c>
    </row>
    <row r="351" spans="7:8" x14ac:dyDescent="0.25">
      <c r="G351">
        <v>200</v>
      </c>
      <c r="H351">
        <v>0.54318059889326586</v>
      </c>
    </row>
    <row r="352" spans="7:8" x14ac:dyDescent="0.25">
      <c r="G352">
        <v>200</v>
      </c>
      <c r="H352">
        <v>0.53123422047739677</v>
      </c>
    </row>
    <row r="353" spans="7:8" x14ac:dyDescent="0.25">
      <c r="G353">
        <v>200</v>
      </c>
      <c r="H353">
        <v>0.4582720234239141</v>
      </c>
    </row>
    <row r="354" spans="7:8" x14ac:dyDescent="0.25">
      <c r="G354">
        <v>200</v>
      </c>
      <c r="H354">
        <v>0.48911218813220703</v>
      </c>
    </row>
    <row r="355" spans="7:8" x14ac:dyDescent="0.25">
      <c r="G355">
        <v>200</v>
      </c>
      <c r="H355">
        <v>0.45761738971537103</v>
      </c>
    </row>
    <row r="356" spans="7:8" x14ac:dyDescent="0.25">
      <c r="G356">
        <v>200</v>
      </c>
      <c r="H356">
        <v>0.4864610589656157</v>
      </c>
    </row>
    <row r="357" spans="7:8" x14ac:dyDescent="0.25">
      <c r="G357">
        <v>200</v>
      </c>
      <c r="H357">
        <v>0.46884453220892014</v>
      </c>
    </row>
    <row r="358" spans="7:8" x14ac:dyDescent="0.25">
      <c r="G358">
        <v>200</v>
      </c>
      <c r="H358">
        <v>0.51992071534928197</v>
      </c>
    </row>
    <row r="359" spans="7:8" x14ac:dyDescent="0.25">
      <c r="G359">
        <v>200</v>
      </c>
      <c r="H359">
        <v>0.46390562660415358</v>
      </c>
    </row>
    <row r="360" spans="7:8" x14ac:dyDescent="0.25">
      <c r="G360">
        <v>200</v>
      </c>
      <c r="H360">
        <v>0.50152226413888501</v>
      </c>
    </row>
    <row r="361" spans="7:8" x14ac:dyDescent="0.25">
      <c r="G361">
        <v>200</v>
      </c>
      <c r="H361">
        <v>0.53005434268293261</v>
      </c>
    </row>
    <row r="362" spans="7:8" x14ac:dyDescent="0.25">
      <c r="G362">
        <v>200</v>
      </c>
      <c r="H362">
        <v>0.50659370768247403</v>
      </c>
    </row>
    <row r="363" spans="7:8" x14ac:dyDescent="0.25">
      <c r="G363">
        <v>200</v>
      </c>
      <c r="H363">
        <v>0.45582340506696811</v>
      </c>
    </row>
    <row r="364" spans="7:8" x14ac:dyDescent="0.25">
      <c r="G364">
        <v>200</v>
      </c>
      <c r="H364">
        <v>0.52130578928191385</v>
      </c>
    </row>
    <row r="365" spans="7:8" x14ac:dyDescent="0.25">
      <c r="G365">
        <v>200</v>
      </c>
      <c r="H365">
        <v>0.54006234602706127</v>
      </c>
    </row>
    <row r="366" spans="7:8" x14ac:dyDescent="0.25">
      <c r="G366">
        <v>200</v>
      </c>
      <c r="H366">
        <v>0.47625366226219656</v>
      </c>
    </row>
    <row r="367" spans="7:8" x14ac:dyDescent="0.25">
      <c r="G367">
        <v>200</v>
      </c>
      <c r="H367">
        <v>0.46920140310986697</v>
      </c>
    </row>
    <row r="368" spans="7:8" x14ac:dyDescent="0.25">
      <c r="G368">
        <v>200</v>
      </c>
      <c r="H368">
        <v>0.47849751660280737</v>
      </c>
    </row>
    <row r="369" spans="7:8" x14ac:dyDescent="0.25">
      <c r="G369">
        <v>200</v>
      </c>
      <c r="H369">
        <v>0.53777895253888897</v>
      </c>
    </row>
    <row r="370" spans="7:8" x14ac:dyDescent="0.25">
      <c r="G370">
        <v>200</v>
      </c>
      <c r="H370">
        <v>0.4707508993993002</v>
      </c>
    </row>
    <row r="371" spans="7:8" x14ac:dyDescent="0.25">
      <c r="G371">
        <v>200</v>
      </c>
      <c r="H371">
        <v>0.46223331511710103</v>
      </c>
    </row>
    <row r="372" spans="7:8" x14ac:dyDescent="0.25">
      <c r="G372">
        <v>200</v>
      </c>
      <c r="H372">
        <v>0.4521380231630539</v>
      </c>
    </row>
    <row r="373" spans="7:8" x14ac:dyDescent="0.25">
      <c r="G373">
        <v>200</v>
      </c>
      <c r="H373">
        <v>0.45239729626182174</v>
      </c>
    </row>
    <row r="374" spans="7:8" x14ac:dyDescent="0.25">
      <c r="G374">
        <v>200</v>
      </c>
      <c r="H374">
        <v>0.45420350378488084</v>
      </c>
    </row>
    <row r="375" spans="7:8" x14ac:dyDescent="0.25">
      <c r="G375">
        <v>200</v>
      </c>
      <c r="H375">
        <v>0.48996834494335251</v>
      </c>
    </row>
    <row r="376" spans="7:8" x14ac:dyDescent="0.25">
      <c r="G376">
        <v>200</v>
      </c>
      <c r="H376">
        <v>0.61516474991333647</v>
      </c>
    </row>
    <row r="377" spans="7:8" x14ac:dyDescent="0.25">
      <c r="G377">
        <v>200</v>
      </c>
      <c r="H377">
        <v>0.55232040774666336</v>
      </c>
    </row>
    <row r="378" spans="7:8" x14ac:dyDescent="0.25">
      <c r="G378">
        <v>200</v>
      </c>
      <c r="H378">
        <v>0.47895467063445563</v>
      </c>
    </row>
    <row r="379" spans="7:8" x14ac:dyDescent="0.25">
      <c r="G379">
        <v>200</v>
      </c>
      <c r="H379">
        <v>0.50600558987010236</v>
      </c>
    </row>
    <row r="380" spans="7:8" x14ac:dyDescent="0.25">
      <c r="G380">
        <v>200</v>
      </c>
      <c r="H380">
        <v>0.46184184360380609</v>
      </c>
    </row>
    <row r="381" spans="7:8" x14ac:dyDescent="0.25">
      <c r="G381">
        <v>200</v>
      </c>
      <c r="H381">
        <v>0.43739581649880493</v>
      </c>
    </row>
    <row r="382" spans="7:8" x14ac:dyDescent="0.25">
      <c r="G382">
        <v>200</v>
      </c>
      <c r="H382">
        <v>0.47718278593113816</v>
      </c>
    </row>
    <row r="383" spans="7:8" x14ac:dyDescent="0.25">
      <c r="G383">
        <v>200</v>
      </c>
      <c r="H383">
        <v>0.4877377629161323</v>
      </c>
    </row>
    <row r="384" spans="7:8" x14ac:dyDescent="0.25">
      <c r="G384">
        <v>200</v>
      </c>
      <c r="H384">
        <v>0.43943296227483797</v>
      </c>
    </row>
    <row r="385" spans="7:8" x14ac:dyDescent="0.25">
      <c r="G385">
        <v>200</v>
      </c>
      <c r="H385">
        <v>0.48359797404078236</v>
      </c>
    </row>
    <row r="386" spans="7:8" x14ac:dyDescent="0.25">
      <c r="G386">
        <v>200</v>
      </c>
      <c r="H386">
        <v>0.45793046198213255</v>
      </c>
    </row>
    <row r="387" spans="7:8" x14ac:dyDescent="0.25">
      <c r="G387">
        <v>200</v>
      </c>
      <c r="H387">
        <v>0.46543012155906271</v>
      </c>
    </row>
    <row r="388" spans="7:8" x14ac:dyDescent="0.25">
      <c r="G388">
        <v>200</v>
      </c>
      <c r="H388">
        <v>0.47944728952211446</v>
      </c>
    </row>
    <row r="389" spans="7:8" x14ac:dyDescent="0.25">
      <c r="G389">
        <v>200</v>
      </c>
      <c r="H389">
        <v>0.51555924797448549</v>
      </c>
    </row>
    <row r="390" spans="7:8" x14ac:dyDescent="0.25">
      <c r="G390">
        <v>200</v>
      </c>
      <c r="H390">
        <v>0.56166053593470411</v>
      </c>
    </row>
    <row r="391" spans="7:8" x14ac:dyDescent="0.25">
      <c r="G391">
        <v>200</v>
      </c>
      <c r="H391">
        <v>0.46512556826554641</v>
      </c>
    </row>
    <row r="392" spans="7:8" x14ac:dyDescent="0.25">
      <c r="G392">
        <v>200</v>
      </c>
      <c r="H392">
        <v>0.52822782543380342</v>
      </c>
    </row>
    <row r="393" spans="7:8" x14ac:dyDescent="0.25">
      <c r="G393">
        <v>200</v>
      </c>
      <c r="H393">
        <v>0.46093599278206338</v>
      </c>
    </row>
    <row r="394" spans="7:8" x14ac:dyDescent="0.25">
      <c r="G394">
        <v>200</v>
      </c>
      <c r="H394">
        <v>0.50565273152901735</v>
      </c>
    </row>
    <row r="395" spans="7:8" x14ac:dyDescent="0.25">
      <c r="G395">
        <v>200</v>
      </c>
      <c r="H395">
        <v>0.53465600806423041</v>
      </c>
    </row>
    <row r="396" spans="7:8" x14ac:dyDescent="0.25">
      <c r="G396">
        <v>200</v>
      </c>
      <c r="H396">
        <v>0.5283941306071559</v>
      </c>
    </row>
    <row r="397" spans="7:8" x14ac:dyDescent="0.25">
      <c r="G397">
        <v>200</v>
      </c>
      <c r="H397">
        <v>0.49948082801038368</v>
      </c>
    </row>
    <row r="398" spans="7:8" x14ac:dyDescent="0.25">
      <c r="G398">
        <v>200</v>
      </c>
      <c r="H398">
        <v>0.50721587052198092</v>
      </c>
    </row>
    <row r="399" spans="7:8" x14ac:dyDescent="0.25">
      <c r="G399">
        <v>200</v>
      </c>
      <c r="H399">
        <v>0.53975992247685556</v>
      </c>
    </row>
    <row r="400" spans="7:8" x14ac:dyDescent="0.25">
      <c r="G400">
        <v>200</v>
      </c>
      <c r="H400">
        <v>0.46076302058617113</v>
      </c>
    </row>
    <row r="401" spans="7:8" x14ac:dyDescent="0.25">
      <c r="G401">
        <v>200</v>
      </c>
      <c r="H401">
        <v>0.50897167412000643</v>
      </c>
    </row>
    <row r="402" spans="7:8" x14ac:dyDescent="0.25">
      <c r="G402">
        <v>200</v>
      </c>
      <c r="H402">
        <v>0.45755686179314614</v>
      </c>
    </row>
    <row r="403" spans="7:8" x14ac:dyDescent="0.25">
      <c r="G403">
        <v>200</v>
      </c>
      <c r="H403">
        <v>0.48566561527176566</v>
      </c>
    </row>
    <row r="404" spans="7:8" x14ac:dyDescent="0.25">
      <c r="G404">
        <v>200</v>
      </c>
      <c r="H404">
        <v>0.49495296286470009</v>
      </c>
    </row>
    <row r="405" spans="7:8" x14ac:dyDescent="0.25">
      <c r="G405">
        <v>200</v>
      </c>
      <c r="H405">
        <v>0.48376937207857429</v>
      </c>
    </row>
    <row r="406" spans="7:8" x14ac:dyDescent="0.25">
      <c r="G406">
        <v>200</v>
      </c>
      <c r="H406">
        <v>0.5295344383882129</v>
      </c>
    </row>
    <row r="407" spans="7:8" x14ac:dyDescent="0.25">
      <c r="G407">
        <v>200</v>
      </c>
      <c r="H407">
        <v>0.55251498603411964</v>
      </c>
    </row>
    <row r="408" spans="7:8" x14ac:dyDescent="0.25">
      <c r="G408">
        <v>200</v>
      </c>
      <c r="H408">
        <v>0.48147242848440758</v>
      </c>
    </row>
    <row r="409" spans="7:8" x14ac:dyDescent="0.25">
      <c r="G409">
        <v>200</v>
      </c>
      <c r="H409">
        <v>0.49809254402986231</v>
      </c>
    </row>
  </sheetData>
  <conditionalFormatting sqref="E3:E247">
    <cfRule type="cellIs" dxfId="1" priority="1" operator="lessThan">
      <formula>2500</formula>
    </cfRule>
    <cfRule type="cellIs" dxfId="0" priority="2" operator="greaterThan">
      <formula>424081.0951</formula>
    </cfRule>
  </conditionalFormatting>
  <pageMargins left="0.7" right="0.7" top="0.78740157499999996" bottom="0.78740157499999996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611759-B7CA-4EAF-81A5-4243DA6F5C7D}">
  <dimension ref="B1:AC54"/>
  <sheetViews>
    <sheetView tabSelected="1" zoomScale="85" zoomScaleNormal="85" workbookViewId="0">
      <selection activeCell="J18" sqref="J18"/>
    </sheetView>
  </sheetViews>
  <sheetFormatPr baseColWidth="10" defaultRowHeight="15" x14ac:dyDescent="0.25"/>
  <cols>
    <col min="21" max="21" width="9.7109375" bestFit="1" customWidth="1"/>
    <col min="22" max="22" width="9" customWidth="1"/>
  </cols>
  <sheetData>
    <row r="1" spans="2:29" x14ac:dyDescent="0.25">
      <c r="F1" t="s">
        <v>96</v>
      </c>
      <c r="J1" t="s">
        <v>97</v>
      </c>
      <c r="K1">
        <v>330</v>
      </c>
      <c r="R1" t="s">
        <v>87</v>
      </c>
      <c r="S1" t="s">
        <v>413</v>
      </c>
      <c r="T1" t="s">
        <v>413</v>
      </c>
      <c r="U1" t="s">
        <v>87</v>
      </c>
      <c r="V1" t="s">
        <v>413</v>
      </c>
      <c r="W1" t="s">
        <v>413</v>
      </c>
    </row>
    <row r="2" spans="2:29" x14ac:dyDescent="0.25">
      <c r="B2" t="s">
        <v>63</v>
      </c>
      <c r="C2" s="6" t="s">
        <v>94</v>
      </c>
      <c r="J2" t="s">
        <v>1</v>
      </c>
      <c r="K2">
        <v>1.1127</v>
      </c>
      <c r="R2" t="s">
        <v>414</v>
      </c>
      <c r="S2" t="s">
        <v>414</v>
      </c>
      <c r="T2" t="s">
        <v>414</v>
      </c>
      <c r="U2" t="s">
        <v>415</v>
      </c>
      <c r="V2" t="s">
        <v>415</v>
      </c>
      <c r="W2" t="s">
        <v>415</v>
      </c>
      <c r="X2" s="7" t="s">
        <v>2</v>
      </c>
      <c r="Y2" s="8">
        <v>44.5</v>
      </c>
      <c r="Z2" s="8"/>
      <c r="AA2" s="8"/>
      <c r="AB2" s="8" t="s">
        <v>58</v>
      </c>
      <c r="AC2" s="9">
        <f>Y2/Y3</f>
        <v>44.5</v>
      </c>
    </row>
    <row r="3" spans="2:29" x14ac:dyDescent="0.25">
      <c r="S3" t="s">
        <v>416</v>
      </c>
      <c r="V3" t="s">
        <v>416</v>
      </c>
      <c r="X3" s="10" t="s">
        <v>5</v>
      </c>
      <c r="Y3" s="1">
        <v>1</v>
      </c>
      <c r="Z3" s="1"/>
      <c r="AA3" s="1"/>
      <c r="AB3" s="1" t="s">
        <v>1</v>
      </c>
      <c r="AC3" s="11">
        <f>Y4/Y2</f>
        <v>4</v>
      </c>
    </row>
    <row r="4" spans="2:29" x14ac:dyDescent="0.25">
      <c r="M4">
        <v>785231.23940060043</v>
      </c>
      <c r="P4">
        <v>11300</v>
      </c>
      <c r="Q4">
        <v>2</v>
      </c>
      <c r="R4" s="3">
        <v>0.1169</v>
      </c>
      <c r="S4" s="3">
        <v>0.1118918271344739</v>
      </c>
      <c r="T4" s="3">
        <v>0.10406686217583529</v>
      </c>
      <c r="U4" s="3">
        <v>0.12148454831617378</v>
      </c>
      <c r="V4">
        <v>0.12338223749060678</v>
      </c>
      <c r="W4" s="3">
        <v>0.1093009198286974</v>
      </c>
      <c r="X4" s="10" t="s">
        <v>9</v>
      </c>
      <c r="Y4" s="1">
        <v>178</v>
      </c>
      <c r="Z4" s="1"/>
      <c r="AA4" s="1"/>
      <c r="AB4" s="1" t="s">
        <v>10</v>
      </c>
      <c r="AC4" s="11">
        <f>Y4^2*SQRT(1-Y7^2)/(Y2*Y3)</f>
        <v>679.20471140886525</v>
      </c>
    </row>
    <row r="5" spans="2:29" x14ac:dyDescent="0.25">
      <c r="B5">
        <v>96</v>
      </c>
      <c r="C5">
        <v>0.5</v>
      </c>
      <c r="E5">
        <f>2*PI()*33*0.1*B5</f>
        <v>1990.5131053144933</v>
      </c>
      <c r="F5">
        <v>7909.7340207915604</v>
      </c>
      <c r="G5">
        <f>SQRT(E5/F5)</f>
        <v>0.50165088267009761</v>
      </c>
      <c r="I5">
        <v>0.628</v>
      </c>
      <c r="J5">
        <v>0.65</v>
      </c>
      <c r="K5">
        <v>0.67200000000000004</v>
      </c>
      <c r="M5">
        <v>785231.23940060043</v>
      </c>
      <c r="P5">
        <v>6320</v>
      </c>
      <c r="Q5">
        <v>1.5</v>
      </c>
      <c r="R5" s="3">
        <v>0.2089</v>
      </c>
      <c r="S5" s="3">
        <v>0.19756885984063907</v>
      </c>
      <c r="T5" s="3">
        <v>0.18926407696385175</v>
      </c>
      <c r="U5" s="3">
        <v>0.21445792098435471</v>
      </c>
      <c r="V5">
        <v>0.21464812692300747</v>
      </c>
      <c r="W5" s="3">
        <v>0.19615453839287472</v>
      </c>
      <c r="X5" s="10"/>
      <c r="Y5" s="1"/>
      <c r="Z5" s="1"/>
      <c r="AA5" s="1"/>
      <c r="AB5" s="1" t="s">
        <v>59</v>
      </c>
      <c r="AC5" s="11">
        <f>1.23*AC4^-0.138</f>
        <v>0.50013703630198481</v>
      </c>
    </row>
    <row r="6" spans="2:29" x14ac:dyDescent="0.25">
      <c r="B6">
        <v>215</v>
      </c>
      <c r="C6">
        <v>0.75</v>
      </c>
      <c r="E6">
        <f>2*PI()*33*0.1*B6</f>
        <v>4457.9199754439169</v>
      </c>
      <c r="F6">
        <v>7909.7340207915604</v>
      </c>
      <c r="G6">
        <f>SQRT(E6/F6)</f>
        <v>0.75073245995988902</v>
      </c>
      <c r="I6">
        <v>0.53800000000000003</v>
      </c>
      <c r="J6">
        <v>0.54400000000000004</v>
      </c>
      <c r="K6">
        <v>0.55100000000000005</v>
      </c>
      <c r="M6">
        <v>785231.23940060043</v>
      </c>
      <c r="P6">
        <v>4390</v>
      </c>
      <c r="Q6">
        <v>1.25</v>
      </c>
      <c r="R6" s="3">
        <v>0.29449999999999998</v>
      </c>
      <c r="S6" s="3">
        <v>0.26860493128155555</v>
      </c>
      <c r="T6" s="3">
        <v>0.26563998586721066</v>
      </c>
      <c r="U6" s="3">
        <v>0.30257737387607558</v>
      </c>
      <c r="V6">
        <v>0.28665299352452284</v>
      </c>
      <c r="W6" s="3">
        <v>0.2718011541326717</v>
      </c>
      <c r="X6" s="10" t="s">
        <v>60</v>
      </c>
      <c r="Y6" s="1">
        <v>206490</v>
      </c>
      <c r="Z6" s="1"/>
      <c r="AA6" s="1"/>
      <c r="AB6" s="1" t="s">
        <v>94</v>
      </c>
      <c r="AC6" s="11">
        <f>SQRT(Y15/Y16)</f>
        <v>0.73277699393016582</v>
      </c>
    </row>
    <row r="7" spans="2:29" x14ac:dyDescent="0.25">
      <c r="B7">
        <v>382</v>
      </c>
      <c r="C7">
        <v>1</v>
      </c>
      <c r="E7">
        <f>2*PI()*33*0.1*B7</f>
        <v>7920.5833982305876</v>
      </c>
      <c r="F7">
        <v>7909.7340207915604</v>
      </c>
      <c r="G7">
        <f>SQRT(E7/F7)</f>
        <v>1.0006855894000917</v>
      </c>
      <c r="I7">
        <v>0.33700000000000002</v>
      </c>
      <c r="J7">
        <v>0.34300000000000003</v>
      </c>
      <c r="K7">
        <v>0.34899999999999998</v>
      </c>
      <c r="M7">
        <v>785231.23940060043</v>
      </c>
      <c r="N7">
        <v>796864.97658305103</v>
      </c>
      <c r="O7">
        <f>N7/M7</f>
        <v>1.0148156830736015</v>
      </c>
      <c r="P7">
        <v>2850</v>
      </c>
      <c r="Q7">
        <v>1</v>
      </c>
      <c r="R7" s="3">
        <v>0.44309999999999999</v>
      </c>
      <c r="S7" s="3">
        <v>0.4060674198375635</v>
      </c>
      <c r="T7" s="3">
        <v>0.39412341273825285</v>
      </c>
      <c r="U7" s="3">
        <v>0.4454088911611343</v>
      </c>
      <c r="V7" s="21">
        <v>0.43777489866709224</v>
      </c>
      <c r="W7" s="3">
        <v>0.42196996104264717</v>
      </c>
      <c r="X7" s="10" t="s">
        <v>61</v>
      </c>
      <c r="Y7" s="1">
        <v>0.3</v>
      </c>
      <c r="Z7" s="1"/>
      <c r="AA7" s="1"/>
      <c r="AB7" s="1"/>
      <c r="AC7" s="11"/>
    </row>
    <row r="8" spans="2:29" x14ac:dyDescent="0.25">
      <c r="B8">
        <v>802</v>
      </c>
      <c r="C8">
        <v>1.45</v>
      </c>
      <c r="E8">
        <f>2*PI()*33*0.1*B8</f>
        <v>16629.078233981494</v>
      </c>
      <c r="F8">
        <v>7909.7340207915604</v>
      </c>
      <c r="G8">
        <f>SQRT(E8/F8)</f>
        <v>1.4499504074964575</v>
      </c>
      <c r="I8">
        <v>0.16300000000000001</v>
      </c>
      <c r="J8">
        <v>0.16600000000000001</v>
      </c>
      <c r="K8">
        <v>0.17</v>
      </c>
      <c r="M8">
        <v>785231.23940060043</v>
      </c>
      <c r="N8">
        <v>441770.75894779671</v>
      </c>
      <c r="O8">
        <f>N8/M8</f>
        <v>0.56259957166887387</v>
      </c>
      <c r="P8">
        <v>1580</v>
      </c>
      <c r="Q8">
        <v>0.75</v>
      </c>
      <c r="R8" s="3">
        <v>0.69630000000000003</v>
      </c>
      <c r="S8" s="3">
        <v>0.64920439179382305</v>
      </c>
      <c r="T8" s="3">
        <v>0.65329977022450325</v>
      </c>
      <c r="U8" s="3">
        <v>0.73225985355048451</v>
      </c>
      <c r="V8" s="21">
        <v>0.72988943438219422</v>
      </c>
      <c r="W8" s="3">
        <v>0.63171601299437219</v>
      </c>
      <c r="X8" s="10" t="s">
        <v>62</v>
      </c>
      <c r="Y8" s="1">
        <v>1</v>
      </c>
      <c r="Z8" s="1"/>
      <c r="AA8" s="1"/>
      <c r="AB8" s="1"/>
      <c r="AC8" s="11" t="s">
        <v>5</v>
      </c>
    </row>
    <row r="9" spans="2:29" x14ac:dyDescent="0.25">
      <c r="B9">
        <v>1530</v>
      </c>
      <c r="C9">
        <v>2</v>
      </c>
      <c r="E9">
        <f>2*PI()*33*0.1*B9</f>
        <v>31723.802615949735</v>
      </c>
      <c r="F9">
        <v>7909.7340207915604</v>
      </c>
      <c r="G9">
        <f>SQRT(E9/F9)</f>
        <v>2.0026805483735486</v>
      </c>
      <c r="I9">
        <v>8.6999999999999994E-2</v>
      </c>
      <c r="J9">
        <v>8.7999999999999995E-2</v>
      </c>
      <c r="K9">
        <v>8.8999999999999996E-2</v>
      </c>
      <c r="M9">
        <v>785231.23940060043</v>
      </c>
      <c r="N9">
        <v>196560.02755715259</v>
      </c>
      <c r="O9">
        <f>N9/M9</f>
        <v>0.2503212018248217</v>
      </c>
      <c r="P9">
        <v>703</v>
      </c>
      <c r="Q9">
        <v>0.5</v>
      </c>
      <c r="R9" s="3">
        <v>0.83889999999999998</v>
      </c>
      <c r="S9" s="3">
        <v>0.81292598922377124</v>
      </c>
      <c r="T9" s="3">
        <v>0.79071405085048974</v>
      </c>
      <c r="U9" s="3">
        <v>0.83841116352271894</v>
      </c>
      <c r="V9" s="21">
        <v>0.83131120935175096</v>
      </c>
      <c r="W9" s="3">
        <v>0.7408806545504617</v>
      </c>
      <c r="X9" s="10" t="s">
        <v>63</v>
      </c>
      <c r="Y9" s="1">
        <v>1508</v>
      </c>
      <c r="Z9" s="1"/>
      <c r="AA9" s="1" t="s">
        <v>58</v>
      </c>
      <c r="AB9" s="1">
        <v>330</v>
      </c>
      <c r="AC9" s="11">
        <f>AB10/AB9</f>
        <v>0.1</v>
      </c>
    </row>
    <row r="10" spans="2:29" x14ac:dyDescent="0.25">
      <c r="M10">
        <v>785231.23940060043</v>
      </c>
      <c r="N10">
        <v>96462.602428474594</v>
      </c>
      <c r="O10">
        <f>N10/M10</f>
        <v>0.12284610900364649</v>
      </c>
      <c r="P10">
        <v>345</v>
      </c>
      <c r="Q10">
        <v>0.35</v>
      </c>
      <c r="R10" s="3">
        <v>0.87929999999999997</v>
      </c>
      <c r="S10" s="3">
        <v>0.8281112043833877</v>
      </c>
      <c r="T10" s="3">
        <v>0.82058811563727918</v>
      </c>
      <c r="U10" s="3">
        <v>0.85055650904542401</v>
      </c>
      <c r="V10" s="21">
        <v>0.8432626315370737</v>
      </c>
      <c r="W10" s="3">
        <v>0.77878639120225901</v>
      </c>
      <c r="X10" s="10" t="s">
        <v>64</v>
      </c>
      <c r="Y10" s="1">
        <f>(PI()*Y6*Y3^2*Y2)/(SQRT(3*(1-Y7^2)))</f>
        <v>17471395.07666336</v>
      </c>
      <c r="Z10" s="1" t="s">
        <v>65</v>
      </c>
      <c r="AA10" s="1" t="s">
        <v>66</v>
      </c>
      <c r="AB10" s="1">
        <v>33</v>
      </c>
      <c r="AC10" s="11"/>
    </row>
    <row r="11" spans="2:29" x14ac:dyDescent="0.25">
      <c r="P11">
        <v>176</v>
      </c>
      <c r="Q11">
        <v>0.25</v>
      </c>
      <c r="R11">
        <v>0.87849999999999995</v>
      </c>
      <c r="X11" s="10"/>
      <c r="Y11" s="1"/>
      <c r="Z11" s="1"/>
      <c r="AA11" s="1"/>
      <c r="AB11" s="1"/>
      <c r="AC11" s="11"/>
    </row>
    <row r="12" spans="2:29" x14ac:dyDescent="0.25">
      <c r="X12" s="10"/>
      <c r="Y12" s="1">
        <f>Y10/1000</f>
        <v>17471.395076663361</v>
      </c>
      <c r="Z12" s="1" t="s">
        <v>67</v>
      </c>
      <c r="AA12" s="1"/>
      <c r="AB12" s="1"/>
      <c r="AC12" s="11"/>
    </row>
    <row r="13" spans="2:29" x14ac:dyDescent="0.25">
      <c r="R13">
        <f>AB14/Y14</f>
        <v>0.53696212283333022</v>
      </c>
      <c r="X13" s="10"/>
      <c r="Y13" s="1"/>
      <c r="Z13" s="1"/>
      <c r="AA13" s="1"/>
      <c r="AB13" s="1"/>
      <c r="AC13" s="11"/>
    </row>
    <row r="14" spans="2:29" x14ac:dyDescent="0.25">
      <c r="F14">
        <f>208000*PI()*2*0.1^2/(SQRT(3*(1-0.3^2)))</f>
        <v>7909.7340207915604</v>
      </c>
      <c r="X14" s="10" t="s">
        <v>68</v>
      </c>
      <c r="Y14" s="1">
        <f>2*PI()*Y6*Y3^2/(SQRT(3*(1-Y7^2)))</f>
        <v>785231.23940060043</v>
      </c>
      <c r="Z14" s="1" t="s">
        <v>68</v>
      </c>
      <c r="AA14" s="1" t="s">
        <v>63</v>
      </c>
      <c r="AB14" s="1">
        <f>Y9*Y3*Y2*2*PI()</f>
        <v>421639.43322359334</v>
      </c>
      <c r="AC14" s="11" t="s">
        <v>68</v>
      </c>
    </row>
    <row r="15" spans="2:29" x14ac:dyDescent="0.25">
      <c r="C15">
        <v>0.05</v>
      </c>
      <c r="E15">
        <f>C15^2*F15</f>
        <v>0.95369186965993125</v>
      </c>
      <c r="F15">
        <f>F14/(2*PI()*33*0.1)</f>
        <v>381.47674786397243</v>
      </c>
      <c r="G15">
        <f>F15/E15</f>
        <v>399.99999999999994</v>
      </c>
      <c r="H15">
        <f>E15/E15</f>
        <v>1</v>
      </c>
      <c r="X15" s="10"/>
      <c r="Y15" s="1">
        <f>2*Y9*Y2*Y3*PI()</f>
        <v>421639.43322359334</v>
      </c>
      <c r="Z15" s="1"/>
      <c r="AA15" s="1"/>
      <c r="AB15" s="1">
        <f>AB14/Y14</f>
        <v>0.53696212283333022</v>
      </c>
      <c r="AC15" s="11"/>
    </row>
    <row r="16" spans="2:29" x14ac:dyDescent="0.25">
      <c r="C16">
        <v>0.1</v>
      </c>
      <c r="E16">
        <f t="shared" ref="E16:E54" si="0">C16^2*F16</f>
        <v>3.814767478639725</v>
      </c>
      <c r="F16">
        <v>381.47674786397243</v>
      </c>
      <c r="G16">
        <f t="shared" ref="G16:G54" si="1">F16/E16</f>
        <v>99.999999999999986</v>
      </c>
      <c r="H16">
        <f t="shared" ref="H16:H54" si="2">E16/E16</f>
        <v>1</v>
      </c>
      <c r="X16" s="12"/>
      <c r="Y16" s="13">
        <f>Y14</f>
        <v>785231.23940060043</v>
      </c>
      <c r="Z16" s="13" t="s">
        <v>69</v>
      </c>
      <c r="AA16" s="13"/>
      <c r="AB16" s="13"/>
      <c r="AC16" s="14"/>
    </row>
    <row r="17" spans="3:26" x14ac:dyDescent="0.25">
      <c r="C17">
        <v>0.15</v>
      </c>
      <c r="E17">
        <f t="shared" si="0"/>
        <v>8.583226826939379</v>
      </c>
      <c r="F17">
        <v>381.47674786397243</v>
      </c>
      <c r="G17">
        <f t="shared" si="1"/>
        <v>44.44444444444445</v>
      </c>
      <c r="H17">
        <f t="shared" si="2"/>
        <v>1</v>
      </c>
    </row>
    <row r="18" spans="3:26" x14ac:dyDescent="0.25">
      <c r="C18">
        <v>0.2</v>
      </c>
      <c r="E18">
        <f t="shared" si="0"/>
        <v>15.2590699145589</v>
      </c>
      <c r="F18">
        <v>381.47674786397243</v>
      </c>
      <c r="G18">
        <f t="shared" si="1"/>
        <v>24.999999999999996</v>
      </c>
      <c r="H18">
        <f t="shared" si="2"/>
        <v>1</v>
      </c>
    </row>
    <row r="19" spans="3:26" x14ac:dyDescent="0.25">
      <c r="C19">
        <v>0.25</v>
      </c>
      <c r="E19">
        <f t="shared" si="0"/>
        <v>23.842296741498277</v>
      </c>
      <c r="F19">
        <v>381.47674786397243</v>
      </c>
      <c r="G19">
        <f t="shared" si="1"/>
        <v>16</v>
      </c>
      <c r="H19">
        <f t="shared" si="2"/>
        <v>1</v>
      </c>
      <c r="U19">
        <v>60</v>
      </c>
      <c r="Y19" t="s">
        <v>412</v>
      </c>
    </row>
    <row r="20" spans="3:26" x14ac:dyDescent="0.25">
      <c r="C20">
        <v>0.3</v>
      </c>
      <c r="E20">
        <f t="shared" si="0"/>
        <v>34.332907307757516</v>
      </c>
      <c r="F20">
        <v>381.47674786397243</v>
      </c>
      <c r="G20">
        <f t="shared" si="1"/>
        <v>11.111111111111112</v>
      </c>
      <c r="H20">
        <f t="shared" si="2"/>
        <v>1</v>
      </c>
      <c r="U20">
        <v>25</v>
      </c>
    </row>
    <row r="21" spans="3:26" x14ac:dyDescent="0.25">
      <c r="C21">
        <v>0.35</v>
      </c>
      <c r="E21">
        <f t="shared" si="0"/>
        <v>46.73090161333662</v>
      </c>
      <c r="F21">
        <v>381.47674786397243</v>
      </c>
      <c r="G21">
        <f t="shared" si="1"/>
        <v>8.1632653061224492</v>
      </c>
      <c r="H21">
        <f t="shared" si="2"/>
        <v>1</v>
      </c>
      <c r="Y21" t="s">
        <v>411</v>
      </c>
    </row>
    <row r="22" spans="3:26" x14ac:dyDescent="0.25">
      <c r="C22">
        <v>0.4</v>
      </c>
      <c r="E22">
        <f t="shared" si="0"/>
        <v>61.0362796582356</v>
      </c>
      <c r="F22">
        <v>381.47674786397243</v>
      </c>
      <c r="G22">
        <f t="shared" si="1"/>
        <v>6.2499999999999991</v>
      </c>
      <c r="H22">
        <f t="shared" si="2"/>
        <v>1</v>
      </c>
    </row>
    <row r="23" spans="3:26" x14ac:dyDescent="0.25">
      <c r="C23">
        <v>0.45</v>
      </c>
      <c r="E23">
        <f t="shared" si="0"/>
        <v>77.249041442454427</v>
      </c>
      <c r="F23">
        <v>381.47674786397243</v>
      </c>
      <c r="G23">
        <f t="shared" si="1"/>
        <v>4.9382716049382713</v>
      </c>
      <c r="H23">
        <f t="shared" si="2"/>
        <v>1</v>
      </c>
      <c r="X23">
        <v>0.34761737899333456</v>
      </c>
      <c r="Y23">
        <v>0.8459831117901333</v>
      </c>
      <c r="Z23">
        <v>1.0476516827105358</v>
      </c>
    </row>
    <row r="24" spans="3:26" x14ac:dyDescent="0.25">
      <c r="C24">
        <v>0.5</v>
      </c>
      <c r="E24">
        <f t="shared" si="0"/>
        <v>95.369186965993109</v>
      </c>
      <c r="F24">
        <v>381.47674786397243</v>
      </c>
      <c r="G24">
        <f t="shared" si="1"/>
        <v>4</v>
      </c>
      <c r="H24">
        <f t="shared" si="2"/>
        <v>1</v>
      </c>
      <c r="X24">
        <v>0.34761737899333456</v>
      </c>
      <c r="Y24">
        <v>1.1254253149766631</v>
      </c>
      <c r="Z24">
        <v>1.0225369123984709</v>
      </c>
    </row>
    <row r="25" spans="3:26" x14ac:dyDescent="0.25">
      <c r="C25">
        <v>0.55000000000000004</v>
      </c>
      <c r="E25">
        <f t="shared" si="0"/>
        <v>115.39671622885167</v>
      </c>
      <c r="F25">
        <v>381.47674786397243</v>
      </c>
      <c r="G25">
        <f t="shared" si="1"/>
        <v>3.3057851239669418</v>
      </c>
      <c r="H25">
        <f t="shared" si="2"/>
        <v>1</v>
      </c>
      <c r="X25">
        <v>0.34761737899333456</v>
      </c>
      <c r="Y25">
        <v>1.1470753883095788</v>
      </c>
      <c r="Z25">
        <v>1.073575979659658</v>
      </c>
    </row>
    <row r="26" spans="3:26" x14ac:dyDescent="0.25">
      <c r="C26">
        <v>0.6</v>
      </c>
      <c r="E26">
        <f t="shared" si="0"/>
        <v>137.33162923103006</v>
      </c>
      <c r="F26">
        <v>381.47674786397243</v>
      </c>
      <c r="G26">
        <f t="shared" si="1"/>
        <v>2.7777777777777781</v>
      </c>
      <c r="H26">
        <f t="shared" si="2"/>
        <v>1</v>
      </c>
      <c r="X26">
        <v>0.34761737899333456</v>
      </c>
      <c r="Y26">
        <v>1.1311486515204574</v>
      </c>
      <c r="Z26">
        <v>1.1030995927868401</v>
      </c>
    </row>
    <row r="27" spans="3:26" x14ac:dyDescent="0.25">
      <c r="C27">
        <v>0.65</v>
      </c>
      <c r="E27">
        <f t="shared" si="0"/>
        <v>161.17392597252837</v>
      </c>
      <c r="F27">
        <v>381.47674786397243</v>
      </c>
      <c r="G27">
        <f t="shared" si="1"/>
        <v>2.3668639053254434</v>
      </c>
      <c r="H27">
        <f t="shared" si="2"/>
        <v>1</v>
      </c>
      <c r="X27">
        <v>0.34761737899333456</v>
      </c>
      <c r="Y27">
        <v>1.0134909908829994</v>
      </c>
      <c r="Z27">
        <v>1.1032640177576705</v>
      </c>
    </row>
    <row r="28" spans="3:26" x14ac:dyDescent="0.25">
      <c r="C28">
        <v>0.7</v>
      </c>
      <c r="E28">
        <f t="shared" si="0"/>
        <v>186.92360645334648</v>
      </c>
      <c r="F28">
        <v>381.47674786397243</v>
      </c>
      <c r="G28">
        <f t="shared" si="1"/>
        <v>2.0408163265306123</v>
      </c>
      <c r="H28">
        <f t="shared" si="2"/>
        <v>1</v>
      </c>
    </row>
    <row r="29" spans="3:26" x14ac:dyDescent="0.25">
      <c r="C29">
        <v>0.75</v>
      </c>
      <c r="E29">
        <f t="shared" si="0"/>
        <v>214.58067067348449</v>
      </c>
      <c r="F29">
        <v>381.47674786397243</v>
      </c>
      <c r="G29">
        <f t="shared" si="1"/>
        <v>1.7777777777777779</v>
      </c>
      <c r="H29">
        <f t="shared" si="2"/>
        <v>1</v>
      </c>
    </row>
    <row r="30" spans="3:26" x14ac:dyDescent="0.25">
      <c r="C30">
        <v>0.8</v>
      </c>
      <c r="E30">
        <f t="shared" si="0"/>
        <v>244.1451186329424</v>
      </c>
      <c r="F30">
        <v>381.47674786397243</v>
      </c>
      <c r="G30">
        <f t="shared" si="1"/>
        <v>1.5624999999999998</v>
      </c>
      <c r="H30">
        <f t="shared" si="2"/>
        <v>1</v>
      </c>
    </row>
    <row r="31" spans="3:26" x14ac:dyDescent="0.25">
      <c r="C31">
        <v>0.85</v>
      </c>
      <c r="E31">
        <f t="shared" si="0"/>
        <v>275.61695033172003</v>
      </c>
      <c r="F31">
        <v>381.47674786397243</v>
      </c>
      <c r="G31">
        <f t="shared" si="1"/>
        <v>1.3840830449826993</v>
      </c>
      <c r="H31">
        <f t="shared" si="2"/>
        <v>1</v>
      </c>
      <c r="X31">
        <v>0.34761737899333456</v>
      </c>
      <c r="Y31">
        <v>0.8459831117901333</v>
      </c>
      <c r="Z31">
        <v>0.51</v>
      </c>
    </row>
    <row r="32" spans="3:26" x14ac:dyDescent="0.25">
      <c r="C32">
        <v>0.9</v>
      </c>
      <c r="E32">
        <f t="shared" si="0"/>
        <v>308.99616576981771</v>
      </c>
      <c r="F32">
        <v>381.47674786397243</v>
      </c>
      <c r="G32">
        <f t="shared" si="1"/>
        <v>1.2345679012345678</v>
      </c>
      <c r="H32">
        <f t="shared" si="2"/>
        <v>1</v>
      </c>
      <c r="X32">
        <v>0.34761737899333456</v>
      </c>
      <c r="Y32">
        <v>1.1254253149766631</v>
      </c>
      <c r="Z32">
        <v>0.38</v>
      </c>
    </row>
    <row r="33" spans="3:26" x14ac:dyDescent="0.25">
      <c r="C33">
        <v>0.95</v>
      </c>
      <c r="E33">
        <f t="shared" si="0"/>
        <v>344.28276494723514</v>
      </c>
      <c r="F33">
        <v>381.47674786397243</v>
      </c>
      <c r="G33">
        <f t="shared" si="1"/>
        <v>1.1080332409972298</v>
      </c>
      <c r="H33">
        <f t="shared" si="2"/>
        <v>1</v>
      </c>
      <c r="X33">
        <v>0.34761737899333456</v>
      </c>
      <c r="Y33">
        <v>1.1470753883095788</v>
      </c>
      <c r="Z33">
        <v>0.33</v>
      </c>
    </row>
    <row r="34" spans="3:26" x14ac:dyDescent="0.25">
      <c r="C34">
        <v>1</v>
      </c>
      <c r="E34">
        <f t="shared" si="0"/>
        <v>381.47674786397243</v>
      </c>
      <c r="F34">
        <v>381.47674786397243</v>
      </c>
      <c r="G34">
        <f t="shared" si="1"/>
        <v>1</v>
      </c>
      <c r="H34">
        <f t="shared" si="2"/>
        <v>1</v>
      </c>
      <c r="X34">
        <v>0.34761737899333456</v>
      </c>
      <c r="Y34">
        <v>1.1311486515204574</v>
      </c>
      <c r="Z34">
        <v>0.78</v>
      </c>
    </row>
    <row r="35" spans="3:26" x14ac:dyDescent="0.25">
      <c r="C35">
        <v>1.05</v>
      </c>
      <c r="E35">
        <f t="shared" si="0"/>
        <v>420.5781145200296</v>
      </c>
      <c r="F35">
        <v>381.47674786397243</v>
      </c>
      <c r="G35">
        <f t="shared" si="1"/>
        <v>0.90702947845804993</v>
      </c>
      <c r="H35">
        <f t="shared" si="2"/>
        <v>1</v>
      </c>
      <c r="X35">
        <v>0.34761737899333456</v>
      </c>
      <c r="Y35">
        <v>1.0134909908829994</v>
      </c>
      <c r="Z35">
        <v>0.67</v>
      </c>
    </row>
    <row r="36" spans="3:26" x14ac:dyDescent="0.25">
      <c r="C36">
        <v>1.1000000000000001</v>
      </c>
      <c r="E36">
        <f t="shared" si="0"/>
        <v>461.58686491540669</v>
      </c>
      <c r="F36">
        <v>381.47674786397243</v>
      </c>
      <c r="G36">
        <f t="shared" si="1"/>
        <v>0.82644628099173545</v>
      </c>
      <c r="H36">
        <f t="shared" si="2"/>
        <v>1</v>
      </c>
    </row>
    <row r="37" spans="3:26" x14ac:dyDescent="0.25">
      <c r="C37">
        <v>1.1499999999999999</v>
      </c>
      <c r="E37">
        <f t="shared" si="0"/>
        <v>504.50299905010348</v>
      </c>
      <c r="F37">
        <v>381.47674786397243</v>
      </c>
      <c r="G37">
        <f t="shared" si="1"/>
        <v>0.7561436672967865</v>
      </c>
      <c r="H37">
        <f t="shared" si="2"/>
        <v>1</v>
      </c>
    </row>
    <row r="38" spans="3:26" x14ac:dyDescent="0.25">
      <c r="C38">
        <v>1.2</v>
      </c>
      <c r="E38">
        <f t="shared" si="0"/>
        <v>549.32651692412026</v>
      </c>
      <c r="F38">
        <v>381.47674786397243</v>
      </c>
      <c r="G38">
        <f t="shared" si="1"/>
        <v>0.69444444444444453</v>
      </c>
      <c r="H38">
        <f t="shared" si="2"/>
        <v>1</v>
      </c>
    </row>
    <row r="39" spans="3:26" x14ac:dyDescent="0.25">
      <c r="C39">
        <v>1.25</v>
      </c>
      <c r="E39">
        <f t="shared" si="0"/>
        <v>596.0574185374569</v>
      </c>
      <c r="F39">
        <v>381.47674786397243</v>
      </c>
      <c r="G39">
        <f t="shared" si="1"/>
        <v>0.64</v>
      </c>
      <c r="H39">
        <f t="shared" si="2"/>
        <v>1</v>
      </c>
    </row>
    <row r="40" spans="3:26" x14ac:dyDescent="0.25">
      <c r="C40">
        <v>1.3</v>
      </c>
      <c r="E40">
        <f t="shared" si="0"/>
        <v>644.69570389011346</v>
      </c>
      <c r="F40">
        <v>381.47674786397243</v>
      </c>
      <c r="G40">
        <f t="shared" si="1"/>
        <v>0.59171597633136086</v>
      </c>
      <c r="H40">
        <f t="shared" si="2"/>
        <v>1</v>
      </c>
    </row>
    <row r="41" spans="3:26" x14ac:dyDescent="0.25">
      <c r="C41">
        <v>1.35</v>
      </c>
      <c r="E41">
        <f t="shared" si="0"/>
        <v>695.24137298208984</v>
      </c>
      <c r="F41">
        <v>381.47674786397243</v>
      </c>
      <c r="G41">
        <f t="shared" si="1"/>
        <v>0.5486968449931412</v>
      </c>
      <c r="H41">
        <f t="shared" si="2"/>
        <v>1</v>
      </c>
    </row>
    <row r="42" spans="3:26" x14ac:dyDescent="0.25">
      <c r="C42">
        <v>1.4</v>
      </c>
      <c r="E42">
        <f t="shared" si="0"/>
        <v>747.69442581338592</v>
      </c>
      <c r="F42">
        <v>381.47674786397243</v>
      </c>
      <c r="G42">
        <f t="shared" si="1"/>
        <v>0.51020408163265307</v>
      </c>
      <c r="H42">
        <f t="shared" si="2"/>
        <v>1</v>
      </c>
    </row>
    <row r="43" spans="3:26" x14ac:dyDescent="0.25">
      <c r="C43">
        <v>1.45</v>
      </c>
      <c r="E43">
        <f t="shared" si="0"/>
        <v>802.05486238400204</v>
      </c>
      <c r="F43">
        <v>381.47674786397243</v>
      </c>
      <c r="G43">
        <f t="shared" si="1"/>
        <v>0.47562425683709869</v>
      </c>
      <c r="H43">
        <f t="shared" si="2"/>
        <v>1</v>
      </c>
    </row>
    <row r="44" spans="3:26" x14ac:dyDescent="0.25">
      <c r="C44">
        <v>1.5</v>
      </c>
      <c r="E44">
        <f t="shared" si="0"/>
        <v>858.32268269393796</v>
      </c>
      <c r="F44">
        <v>381.47674786397243</v>
      </c>
      <c r="G44">
        <f t="shared" si="1"/>
        <v>0.44444444444444448</v>
      </c>
      <c r="H44">
        <f t="shared" si="2"/>
        <v>1</v>
      </c>
    </row>
    <row r="45" spans="3:26" x14ac:dyDescent="0.25">
      <c r="C45">
        <v>1.55</v>
      </c>
      <c r="E45">
        <f t="shared" si="0"/>
        <v>916.49788674319393</v>
      </c>
      <c r="F45">
        <v>381.47674786397243</v>
      </c>
      <c r="G45">
        <f t="shared" si="1"/>
        <v>0.41623309053069713</v>
      </c>
      <c r="H45">
        <f t="shared" si="2"/>
        <v>1</v>
      </c>
    </row>
    <row r="46" spans="3:26" x14ac:dyDescent="0.25">
      <c r="C46">
        <v>1.6</v>
      </c>
      <c r="E46">
        <f t="shared" si="0"/>
        <v>976.5804745317696</v>
      </c>
      <c r="F46">
        <v>381.47674786397243</v>
      </c>
      <c r="G46">
        <f t="shared" si="1"/>
        <v>0.39062499999999994</v>
      </c>
      <c r="H46">
        <f t="shared" si="2"/>
        <v>1</v>
      </c>
    </row>
    <row r="47" spans="3:26" x14ac:dyDescent="0.25">
      <c r="C47">
        <v>1.65</v>
      </c>
      <c r="E47">
        <f t="shared" si="0"/>
        <v>1038.5704460596648</v>
      </c>
      <c r="F47">
        <v>381.47674786397243</v>
      </c>
      <c r="G47">
        <f t="shared" si="1"/>
        <v>0.36730945821854916</v>
      </c>
      <c r="H47">
        <f t="shared" si="2"/>
        <v>1</v>
      </c>
    </row>
    <row r="48" spans="3:26" x14ac:dyDescent="0.25">
      <c r="C48">
        <v>1.7</v>
      </c>
      <c r="E48">
        <f t="shared" si="0"/>
        <v>1102.4678013268801</v>
      </c>
      <c r="F48">
        <v>381.47674786397243</v>
      </c>
      <c r="G48">
        <f t="shared" si="1"/>
        <v>0.34602076124567482</v>
      </c>
      <c r="H48">
        <f t="shared" si="2"/>
        <v>1</v>
      </c>
    </row>
    <row r="49" spans="3:8" x14ac:dyDescent="0.25">
      <c r="C49">
        <v>1.75</v>
      </c>
      <c r="E49">
        <f t="shared" si="0"/>
        <v>1168.2725403334157</v>
      </c>
      <c r="F49">
        <v>381.47674786397243</v>
      </c>
      <c r="G49">
        <f t="shared" si="1"/>
        <v>0.32653061224489793</v>
      </c>
      <c r="H49">
        <f t="shared" si="2"/>
        <v>1</v>
      </c>
    </row>
    <row r="50" spans="3:8" x14ac:dyDescent="0.25">
      <c r="C50">
        <v>1.8</v>
      </c>
      <c r="E50">
        <f t="shared" si="0"/>
        <v>1235.9846630792708</v>
      </c>
      <c r="F50">
        <v>381.47674786397243</v>
      </c>
      <c r="G50">
        <f t="shared" si="1"/>
        <v>0.30864197530864196</v>
      </c>
      <c r="H50">
        <f t="shared" si="2"/>
        <v>1</v>
      </c>
    </row>
    <row r="51" spans="3:8" x14ac:dyDescent="0.25">
      <c r="C51">
        <v>1.85</v>
      </c>
      <c r="E51">
        <f t="shared" si="0"/>
        <v>1305.6041695644458</v>
      </c>
      <c r="F51">
        <v>381.47674786397243</v>
      </c>
      <c r="G51">
        <f t="shared" si="1"/>
        <v>0.29218407596785972</v>
      </c>
      <c r="H51">
        <f t="shared" si="2"/>
        <v>1</v>
      </c>
    </row>
    <row r="52" spans="3:8" x14ac:dyDescent="0.25">
      <c r="C52">
        <v>1.9</v>
      </c>
      <c r="E52">
        <f t="shared" si="0"/>
        <v>1377.1310597889405</v>
      </c>
      <c r="F52">
        <v>381.47674786397243</v>
      </c>
      <c r="G52">
        <f t="shared" si="1"/>
        <v>0.27700831024930744</v>
      </c>
      <c r="H52">
        <f t="shared" si="2"/>
        <v>1</v>
      </c>
    </row>
    <row r="53" spans="3:8" x14ac:dyDescent="0.25">
      <c r="C53">
        <v>1.95</v>
      </c>
      <c r="E53">
        <f t="shared" si="0"/>
        <v>1450.5653337527551</v>
      </c>
      <c r="F53">
        <v>381.47674786397243</v>
      </c>
      <c r="G53">
        <f t="shared" si="1"/>
        <v>0.26298487836949375</v>
      </c>
      <c r="H53">
        <f t="shared" si="2"/>
        <v>1</v>
      </c>
    </row>
    <row r="54" spans="3:8" x14ac:dyDescent="0.25">
      <c r="C54">
        <v>2</v>
      </c>
      <c r="E54">
        <f t="shared" si="0"/>
        <v>1525.9069914558897</v>
      </c>
      <c r="F54">
        <v>381.47674786397243</v>
      </c>
      <c r="G54">
        <f t="shared" si="1"/>
        <v>0.25</v>
      </c>
      <c r="H54">
        <f t="shared" si="2"/>
        <v>1</v>
      </c>
    </row>
  </sheetData>
  <pageMargins left="0.7" right="0.7" top="0.78740157499999996" bottom="0.78740157499999996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99480A-619E-48C2-9359-68E4AA206F55}">
  <dimension ref="B1:AL208"/>
  <sheetViews>
    <sheetView topLeftCell="I1" zoomScale="70" zoomScaleNormal="70" workbookViewId="0">
      <selection activeCell="AJ36" sqref="AJ36"/>
    </sheetView>
  </sheetViews>
  <sheetFormatPr baseColWidth="10" defaultColWidth="9.140625" defaultRowHeight="15" x14ac:dyDescent="0.25"/>
  <sheetData>
    <row r="1" spans="10:38" x14ac:dyDescent="0.25">
      <c r="J1" t="s">
        <v>85</v>
      </c>
    </row>
    <row r="2" spans="10:38" x14ac:dyDescent="0.25">
      <c r="J2" t="s">
        <v>21</v>
      </c>
      <c r="K2" t="s">
        <v>74</v>
      </c>
    </row>
    <row r="3" spans="10:38" x14ac:dyDescent="0.25">
      <c r="S3" t="s">
        <v>2</v>
      </c>
      <c r="T3" t="s">
        <v>9</v>
      </c>
      <c r="U3" t="s">
        <v>5</v>
      </c>
      <c r="V3" t="s">
        <v>1</v>
      </c>
      <c r="W3" t="s">
        <v>58</v>
      </c>
      <c r="X3" t="s">
        <v>10</v>
      </c>
      <c r="Z3" t="s">
        <v>73</v>
      </c>
      <c r="AF3" t="s">
        <v>78</v>
      </c>
      <c r="AG3" t="s">
        <v>79</v>
      </c>
      <c r="AH3" t="s">
        <v>75</v>
      </c>
      <c r="AI3" t="s">
        <v>80</v>
      </c>
      <c r="AJ3" t="s">
        <v>76</v>
      </c>
      <c r="AK3" t="s">
        <v>77</v>
      </c>
      <c r="AL3" t="s">
        <v>86</v>
      </c>
    </row>
    <row r="4" spans="10:38" x14ac:dyDescent="0.25">
      <c r="S4">
        <v>33</v>
      </c>
      <c r="T4">
        <v>66</v>
      </c>
      <c r="U4">
        <f>(T4^2*(1-0.3^2)^0.5)/(S4*Y4)</f>
        <v>2.5183994917407366</v>
      </c>
      <c r="V4">
        <f>T4/S4</f>
        <v>2</v>
      </c>
      <c r="W4">
        <f>S4/U4</f>
        <v>13.103560459023978</v>
      </c>
      <c r="X4">
        <f>T4^2*(1-0.3^2)^0.5/(U4*S4)</f>
        <v>50</v>
      </c>
      <c r="Y4">
        <v>50</v>
      </c>
      <c r="Z4">
        <f>1-0.902*(1-EXP(-(1/16*SQRT(W4))))</f>
        <v>0.81736707837330747</v>
      </c>
      <c r="AE4" t="s">
        <v>10</v>
      </c>
      <c r="AF4" t="s">
        <v>6</v>
      </c>
      <c r="AG4" t="s">
        <v>6</v>
      </c>
      <c r="AH4" t="s">
        <v>6</v>
      </c>
      <c r="AI4" t="s">
        <v>6</v>
      </c>
      <c r="AJ4" t="s">
        <v>6</v>
      </c>
      <c r="AK4" t="s">
        <v>6</v>
      </c>
    </row>
    <row r="5" spans="10:38" x14ac:dyDescent="0.25">
      <c r="J5">
        <v>1689.5917518528959</v>
      </c>
      <c r="K5">
        <v>0.70784999999999998</v>
      </c>
      <c r="L5">
        <v>1</v>
      </c>
      <c r="S5">
        <v>33</v>
      </c>
      <c r="T5">
        <v>66</v>
      </c>
      <c r="U5">
        <f t="shared" ref="U5:U14" si="0">(T5^2*(1-0.3^2)^0.5)/(S5*Y5)</f>
        <v>1.2591997458703683</v>
      </c>
      <c r="V5">
        <f t="shared" ref="V5:V14" si="1">T5/S5</f>
        <v>2</v>
      </c>
      <c r="W5">
        <f t="shared" ref="W5:W14" si="2">S5/U5</f>
        <v>26.207120918047956</v>
      </c>
      <c r="X5">
        <f t="shared" ref="X5:X14" si="3">T5^2*(1-0.3^2)^0.5/(U5*S5)</f>
        <v>100</v>
      </c>
      <c r="Y5">
        <v>100</v>
      </c>
      <c r="Z5">
        <f t="shared" ref="Z5:Z14" si="4">1-0.902*(1-EXP(-(1/16*SQRT(W5))))</f>
        <v>0.75301553383824471</v>
      </c>
      <c r="AE5">
        <v>50</v>
      </c>
      <c r="AF5">
        <v>0.74099999999999999</v>
      </c>
      <c r="AG5">
        <v>0.65700000000000003</v>
      </c>
      <c r="AH5">
        <v>0.62</v>
      </c>
      <c r="AI5">
        <v>0.56100000000000005</v>
      </c>
      <c r="AJ5">
        <v>0.52200000000000002</v>
      </c>
      <c r="AK5">
        <v>0.49399999999999999</v>
      </c>
      <c r="AL5">
        <v>0.41</v>
      </c>
    </row>
    <row r="6" spans="10:38" x14ac:dyDescent="0.25">
      <c r="J6">
        <v>1689.5917518528959</v>
      </c>
      <c r="K6">
        <v>0.83324999999999994</v>
      </c>
      <c r="L6">
        <v>2</v>
      </c>
      <c r="S6">
        <v>33</v>
      </c>
      <c r="T6">
        <v>66</v>
      </c>
      <c r="U6">
        <f t="shared" si="0"/>
        <v>0.62959987293518416</v>
      </c>
      <c r="V6">
        <f t="shared" si="1"/>
        <v>2</v>
      </c>
      <c r="W6">
        <f t="shared" si="2"/>
        <v>52.414241836095911</v>
      </c>
      <c r="X6">
        <f t="shared" si="3"/>
        <v>200</v>
      </c>
      <c r="Y6">
        <v>200</v>
      </c>
      <c r="Z6">
        <f t="shared" si="4"/>
        <v>0.67171285304584072</v>
      </c>
      <c r="AE6">
        <v>100</v>
      </c>
      <c r="AF6">
        <v>0.65200000000000002</v>
      </c>
      <c r="AG6">
        <v>0.55300000000000005</v>
      </c>
      <c r="AH6">
        <v>0.47699999999999998</v>
      </c>
      <c r="AI6">
        <v>0.41199999999999998</v>
      </c>
      <c r="AJ6">
        <v>0.38100000000000001</v>
      </c>
      <c r="AK6">
        <v>0.35799999999999998</v>
      </c>
      <c r="AL6">
        <v>0.33700000000000002</v>
      </c>
    </row>
    <row r="7" spans="10:38" x14ac:dyDescent="0.25">
      <c r="J7">
        <v>3276.8106439246922</v>
      </c>
      <c r="K7">
        <v>0.74085000000000001</v>
      </c>
      <c r="L7">
        <v>3</v>
      </c>
      <c r="S7">
        <v>33</v>
      </c>
      <c r="T7">
        <v>66</v>
      </c>
      <c r="U7">
        <f t="shared" si="0"/>
        <v>0.34977770718621343</v>
      </c>
      <c r="V7">
        <f t="shared" si="1"/>
        <v>2</v>
      </c>
      <c r="W7">
        <v>360</v>
      </c>
      <c r="X7">
        <f t="shared" si="3"/>
        <v>360</v>
      </c>
      <c r="Y7">
        <v>360</v>
      </c>
      <c r="Z7">
        <f t="shared" si="4"/>
        <v>0.3735476019456937</v>
      </c>
      <c r="AE7">
        <v>200</v>
      </c>
      <c r="AF7">
        <v>0.61799999999999999</v>
      </c>
      <c r="AG7">
        <v>0.53300000000000003</v>
      </c>
      <c r="AH7">
        <v>0.439</v>
      </c>
      <c r="AI7">
        <v>0.36299999999999999</v>
      </c>
      <c r="AJ7">
        <v>0.32500000000000001</v>
      </c>
      <c r="AK7">
        <v>0.29699999999999999</v>
      </c>
      <c r="AL7">
        <v>0.27600000000000002</v>
      </c>
    </row>
    <row r="8" spans="10:38" x14ac:dyDescent="0.25">
      <c r="J8">
        <v>3276.8106439246922</v>
      </c>
      <c r="K8">
        <v>0.6863999999999999</v>
      </c>
      <c r="L8">
        <v>4</v>
      </c>
      <c r="S8">
        <v>33</v>
      </c>
      <c r="T8">
        <v>66</v>
      </c>
      <c r="U8">
        <f t="shared" si="0"/>
        <v>0.1798856779814812</v>
      </c>
      <c r="V8">
        <f t="shared" si="1"/>
        <v>2</v>
      </c>
      <c r="W8">
        <f t="shared" si="2"/>
        <v>183.44984642633568</v>
      </c>
      <c r="X8">
        <f t="shared" si="3"/>
        <v>700</v>
      </c>
      <c r="Y8">
        <v>700</v>
      </c>
      <c r="Z8">
        <f t="shared" si="4"/>
        <v>0.48487113539261983</v>
      </c>
      <c r="AE8">
        <v>400</v>
      </c>
      <c r="AF8">
        <v>0.57099999999999995</v>
      </c>
      <c r="AG8">
        <v>0.53700000000000003</v>
      </c>
      <c r="AH8">
        <v>0.45700000000000002</v>
      </c>
      <c r="AI8">
        <v>0.35299999999999998</v>
      </c>
      <c r="AJ8">
        <v>0.311</v>
      </c>
      <c r="AK8">
        <v>0.28299999999999997</v>
      </c>
      <c r="AL8">
        <v>0.253</v>
      </c>
    </row>
    <row r="9" spans="10:38" x14ac:dyDescent="0.25">
      <c r="J9">
        <v>5728.0117130492908</v>
      </c>
      <c r="K9">
        <v>0.83324999999999994</v>
      </c>
      <c r="L9">
        <v>5</v>
      </c>
      <c r="S9">
        <v>33</v>
      </c>
      <c r="T9">
        <v>66</v>
      </c>
      <c r="U9">
        <f t="shared" si="0"/>
        <v>0.12591997458703683</v>
      </c>
      <c r="V9">
        <f t="shared" si="1"/>
        <v>2</v>
      </c>
      <c r="W9">
        <f t="shared" si="2"/>
        <v>262.07120918047957</v>
      </c>
      <c r="X9">
        <f t="shared" si="3"/>
        <v>1000.0000000000001</v>
      </c>
      <c r="Y9">
        <v>1000</v>
      </c>
      <c r="Z9">
        <f t="shared" si="4"/>
        <v>0.42593852669445376</v>
      </c>
      <c r="AE9">
        <v>700</v>
      </c>
      <c r="AF9">
        <v>0.505</v>
      </c>
      <c r="AG9">
        <v>0.495</v>
      </c>
      <c r="AH9">
        <v>0.45900000000000002</v>
      </c>
      <c r="AI9">
        <v>0.35699999999999998</v>
      </c>
      <c r="AJ9">
        <v>0.29799999999999999</v>
      </c>
      <c r="AK9">
        <v>0.28000000000000003</v>
      </c>
      <c r="AL9">
        <v>0.24299999999999999</v>
      </c>
    </row>
    <row r="10" spans="10:38" x14ac:dyDescent="0.25">
      <c r="J10">
        <v>5728.0117130492908</v>
      </c>
      <c r="K10">
        <v>0.72434999999999994</v>
      </c>
      <c r="L10">
        <v>6</v>
      </c>
      <c r="S10">
        <v>33</v>
      </c>
      <c r="T10">
        <v>66</v>
      </c>
      <c r="U10">
        <f t="shared" si="0"/>
        <v>8.3946649724691222E-2</v>
      </c>
      <c r="V10">
        <f t="shared" si="1"/>
        <v>2</v>
      </c>
      <c r="W10">
        <f t="shared" si="2"/>
        <v>393.10681377071933</v>
      </c>
      <c r="X10">
        <f t="shared" si="3"/>
        <v>1500.0000000000002</v>
      </c>
      <c r="Y10">
        <v>1500</v>
      </c>
      <c r="Z10">
        <f t="shared" si="4"/>
        <v>0.35923801590418014</v>
      </c>
      <c r="AE10">
        <v>1000</v>
      </c>
      <c r="AF10">
        <v>0.46800000000000003</v>
      </c>
      <c r="AG10">
        <v>0.45900000000000002</v>
      </c>
      <c r="AH10">
        <v>0.44400000000000001</v>
      </c>
      <c r="AI10">
        <v>0.36599999999999999</v>
      </c>
      <c r="AJ10">
        <v>0.30599999999999999</v>
      </c>
      <c r="AK10">
        <v>0.27300000000000002</v>
      </c>
      <c r="AL10">
        <v>0.24</v>
      </c>
    </row>
    <row r="11" spans="10:38" x14ac:dyDescent="0.25">
      <c r="J11">
        <v>5728.0117130492908</v>
      </c>
      <c r="K11">
        <v>0.76890000000000003</v>
      </c>
      <c r="L11">
        <v>7</v>
      </c>
      <c r="S11">
        <v>33</v>
      </c>
      <c r="T11">
        <v>66</v>
      </c>
      <c r="U11">
        <f t="shared" si="0"/>
        <v>6.2959987293518413E-2</v>
      </c>
      <c r="V11">
        <f t="shared" si="1"/>
        <v>2</v>
      </c>
      <c r="W11">
        <f t="shared" si="2"/>
        <v>524.14241836095914</v>
      </c>
      <c r="X11">
        <f t="shared" si="3"/>
        <v>2000.0000000000002</v>
      </c>
      <c r="Y11">
        <v>2000</v>
      </c>
      <c r="Z11">
        <f t="shared" si="4"/>
        <v>0.31366574155310489</v>
      </c>
      <c r="AE11">
        <v>1500</v>
      </c>
      <c r="AF11">
        <v>0.42</v>
      </c>
      <c r="AG11">
        <v>0.41599999999999998</v>
      </c>
      <c r="AH11">
        <v>0.40799999999999997</v>
      </c>
      <c r="AI11">
        <v>0.374</v>
      </c>
      <c r="AJ11">
        <v>0.313</v>
      </c>
      <c r="AK11">
        <v>0.27300000000000002</v>
      </c>
      <c r="AL11">
        <v>0.24</v>
      </c>
    </row>
    <row r="12" spans="10:38" x14ac:dyDescent="0.25">
      <c r="J12">
        <v>5728.0117130492908</v>
      </c>
      <c r="K12">
        <v>0.89100000000000001</v>
      </c>
      <c r="L12">
        <v>8</v>
      </c>
      <c r="S12">
        <v>33</v>
      </c>
      <c r="T12">
        <v>66</v>
      </c>
      <c r="U12">
        <f t="shared" si="0"/>
        <v>4.1973324862345611E-2</v>
      </c>
      <c r="V12">
        <f t="shared" si="1"/>
        <v>2</v>
      </c>
      <c r="W12">
        <f t="shared" si="2"/>
        <v>786.21362754143865</v>
      </c>
      <c r="X12">
        <f t="shared" si="3"/>
        <v>3000.0000000000005</v>
      </c>
      <c r="Y12">
        <v>3000</v>
      </c>
      <c r="Z12">
        <f t="shared" si="4"/>
        <v>0.25435760053999423</v>
      </c>
      <c r="AE12">
        <v>2000</v>
      </c>
      <c r="AF12">
        <v>0.4</v>
      </c>
      <c r="AG12">
        <v>0.39400000000000002</v>
      </c>
      <c r="AH12">
        <v>0.38700000000000001</v>
      </c>
      <c r="AI12">
        <v>0.35099999999999998</v>
      </c>
      <c r="AJ12">
        <v>0.316</v>
      </c>
      <c r="AK12">
        <v>0.28599999999999998</v>
      </c>
      <c r="AL12">
        <v>0.23799999999999999</v>
      </c>
    </row>
    <row r="13" spans="10:38" x14ac:dyDescent="0.25">
      <c r="J13">
        <v>718.10185899723649</v>
      </c>
      <c r="K13">
        <v>0.627</v>
      </c>
      <c r="L13">
        <v>9</v>
      </c>
      <c r="S13">
        <v>33</v>
      </c>
      <c r="T13">
        <v>66</v>
      </c>
      <c r="U13">
        <f t="shared" si="0"/>
        <v>2.5183994917407367E-2</v>
      </c>
      <c r="V13">
        <f t="shared" si="1"/>
        <v>2</v>
      </c>
      <c r="W13">
        <f t="shared" si="2"/>
        <v>1310.3560459023977</v>
      </c>
      <c r="X13">
        <f t="shared" si="3"/>
        <v>5000</v>
      </c>
      <c r="Y13">
        <v>5000</v>
      </c>
      <c r="Z13">
        <f t="shared" si="4"/>
        <v>0.1918959256918692</v>
      </c>
      <c r="AE13">
        <v>3000</v>
      </c>
      <c r="AF13">
        <v>0.38</v>
      </c>
      <c r="AG13">
        <v>0.37</v>
      </c>
      <c r="AH13">
        <v>0.36499999999999999</v>
      </c>
      <c r="AI13">
        <v>0.33700000000000002</v>
      </c>
      <c r="AJ13">
        <v>0.318</v>
      </c>
      <c r="AK13">
        <v>0.28699999999999998</v>
      </c>
      <c r="AL13">
        <v>0.23899999999999999</v>
      </c>
    </row>
    <row r="14" spans="10:38" x14ac:dyDescent="0.25">
      <c r="J14">
        <v>718.10185899723649</v>
      </c>
      <c r="K14">
        <v>0.61049999999999993</v>
      </c>
      <c r="L14">
        <v>10</v>
      </c>
      <c r="S14">
        <v>33</v>
      </c>
      <c r="T14">
        <v>66</v>
      </c>
      <c r="U14">
        <f t="shared" si="0"/>
        <v>1.2591997458703683E-2</v>
      </c>
      <c r="V14">
        <f t="shared" si="1"/>
        <v>2</v>
      </c>
      <c r="W14">
        <f t="shared" si="2"/>
        <v>2620.7120918047954</v>
      </c>
      <c r="X14">
        <f t="shared" si="3"/>
        <v>10000</v>
      </c>
      <c r="Y14">
        <v>10000</v>
      </c>
      <c r="Z14">
        <f t="shared" si="4"/>
        <v>0.13478384781724573</v>
      </c>
      <c r="AE14">
        <v>5000</v>
      </c>
      <c r="AF14">
        <v>0.34</v>
      </c>
      <c r="AG14">
        <v>0.33800000000000002</v>
      </c>
      <c r="AH14">
        <v>0.33200000000000002</v>
      </c>
      <c r="AI14">
        <v>0.316</v>
      </c>
      <c r="AJ14">
        <v>0.307</v>
      </c>
      <c r="AK14">
        <v>0.28299999999999997</v>
      </c>
      <c r="AL14">
        <v>0.246</v>
      </c>
    </row>
    <row r="15" spans="10:38" x14ac:dyDescent="0.25">
      <c r="J15">
        <v>727.2588367660793</v>
      </c>
      <c r="K15">
        <v>0.57089999999999996</v>
      </c>
      <c r="L15">
        <v>11</v>
      </c>
      <c r="AE15">
        <v>10000</v>
      </c>
      <c r="AF15">
        <v>0.30199999999999999</v>
      </c>
      <c r="AG15">
        <v>0.30199999999999999</v>
      </c>
      <c r="AH15">
        <v>0.29899999999999999</v>
      </c>
      <c r="AI15">
        <v>0.28799999999999998</v>
      </c>
      <c r="AJ15">
        <v>0.28499999999999998</v>
      </c>
      <c r="AK15">
        <v>0.28000000000000003</v>
      </c>
      <c r="AL15">
        <v>0.246</v>
      </c>
    </row>
    <row r="16" spans="10:38" x14ac:dyDescent="0.25">
      <c r="J16">
        <v>727.2588367660793</v>
      </c>
      <c r="K16">
        <v>0.61544999999999994</v>
      </c>
      <c r="L16">
        <v>12</v>
      </c>
    </row>
    <row r="17" spans="10:32" x14ac:dyDescent="0.25">
      <c r="J17">
        <v>371.2374732070154</v>
      </c>
      <c r="K17">
        <v>0.73094999999999999</v>
      </c>
      <c r="L17">
        <v>13</v>
      </c>
    </row>
    <row r="18" spans="10:32" x14ac:dyDescent="0.25">
      <c r="J18">
        <v>371.2374732070154</v>
      </c>
      <c r="K18">
        <v>0.7722</v>
      </c>
      <c r="L18">
        <v>14</v>
      </c>
    </row>
    <row r="19" spans="10:32" x14ac:dyDescent="0.25">
      <c r="J19">
        <v>497.59239631663206</v>
      </c>
      <c r="K19">
        <v>0.65669999999999995</v>
      </c>
      <c r="L19">
        <v>15</v>
      </c>
      <c r="X19">
        <v>13.103560459023978</v>
      </c>
      <c r="Y19">
        <v>0.56100000000000005</v>
      </c>
      <c r="AE19">
        <v>50</v>
      </c>
      <c r="AF19">
        <v>0.62</v>
      </c>
    </row>
    <row r="20" spans="10:32" x14ac:dyDescent="0.25">
      <c r="J20">
        <v>497.59239631663206</v>
      </c>
      <c r="K20">
        <v>0.69464999999999999</v>
      </c>
      <c r="L20">
        <v>16</v>
      </c>
      <c r="X20">
        <v>26.207120918047956</v>
      </c>
      <c r="Y20">
        <v>0.41199999999999998</v>
      </c>
      <c r="AE20">
        <v>100</v>
      </c>
      <c r="AF20">
        <v>0.47699999999999998</v>
      </c>
    </row>
    <row r="21" spans="10:32" x14ac:dyDescent="0.25">
      <c r="J21">
        <v>504.42392697446917</v>
      </c>
      <c r="K21">
        <v>0.67979999999999996</v>
      </c>
      <c r="L21">
        <v>17</v>
      </c>
      <c r="X21">
        <v>52.414241836095911</v>
      </c>
      <c r="Y21">
        <v>0.36299999999999999</v>
      </c>
      <c r="AE21">
        <v>200</v>
      </c>
      <c r="AF21">
        <v>0.439</v>
      </c>
    </row>
    <row r="22" spans="10:32" x14ac:dyDescent="0.25">
      <c r="J22">
        <v>504.42392697446917</v>
      </c>
      <c r="K22">
        <v>0.68969999999999998</v>
      </c>
      <c r="L22">
        <v>18</v>
      </c>
      <c r="X22">
        <v>104.82848367219182</v>
      </c>
      <c r="Y22">
        <v>0.35299999999999998</v>
      </c>
      <c r="AE22">
        <v>400</v>
      </c>
      <c r="AF22">
        <v>0.45700000000000002</v>
      </c>
    </row>
    <row r="23" spans="10:32" x14ac:dyDescent="0.25">
      <c r="J23">
        <v>377.46779254493998</v>
      </c>
      <c r="K23">
        <v>0.70784999999999998</v>
      </c>
      <c r="L23">
        <v>19</v>
      </c>
      <c r="X23">
        <v>183.44984642633568</v>
      </c>
      <c r="Y23">
        <v>0.35699999999999998</v>
      </c>
      <c r="AE23">
        <v>700</v>
      </c>
      <c r="AF23">
        <v>0.45900000000000002</v>
      </c>
    </row>
    <row r="24" spans="10:32" x14ac:dyDescent="0.25">
      <c r="J24">
        <v>377.46779254493998</v>
      </c>
      <c r="K24">
        <v>0.74414999999999998</v>
      </c>
      <c r="L24">
        <v>20</v>
      </c>
      <c r="X24">
        <v>262.07120918047957</v>
      </c>
      <c r="Y24">
        <v>0.36599999999999999</v>
      </c>
      <c r="AE24">
        <v>1000</v>
      </c>
      <c r="AF24">
        <v>0.44400000000000001</v>
      </c>
    </row>
    <row r="25" spans="10:32" x14ac:dyDescent="0.25">
      <c r="J25">
        <v>379.15785025424918</v>
      </c>
      <c r="K25">
        <v>0.72270000000000001</v>
      </c>
      <c r="L25">
        <v>21</v>
      </c>
      <c r="X25">
        <v>393.10681377071933</v>
      </c>
      <c r="Y25">
        <v>0.374</v>
      </c>
      <c r="AE25">
        <v>1500</v>
      </c>
      <c r="AF25">
        <v>0.40799999999999997</v>
      </c>
    </row>
    <row r="26" spans="10:32" x14ac:dyDescent="0.25">
      <c r="J26">
        <v>379.15785025424918</v>
      </c>
      <c r="K26">
        <v>0.72270000000000001</v>
      </c>
      <c r="L26">
        <v>22</v>
      </c>
      <c r="X26">
        <v>524.14241836095914</v>
      </c>
      <c r="Y26">
        <v>0.35099999999999998</v>
      </c>
      <c r="AE26">
        <v>2000</v>
      </c>
      <c r="AF26">
        <v>0.38700000000000001</v>
      </c>
    </row>
    <row r="27" spans="10:32" x14ac:dyDescent="0.25">
      <c r="J27">
        <v>384.78580150906964</v>
      </c>
      <c r="K27">
        <v>0.70949999999999991</v>
      </c>
      <c r="L27">
        <v>23</v>
      </c>
      <c r="X27">
        <v>786.21362754143865</v>
      </c>
      <c r="Y27">
        <v>0.33700000000000002</v>
      </c>
      <c r="AE27">
        <v>3000</v>
      </c>
      <c r="AF27">
        <v>0.36499999999999999</v>
      </c>
    </row>
    <row r="28" spans="10:32" x14ac:dyDescent="0.25">
      <c r="J28">
        <v>384.78580150906964</v>
      </c>
      <c r="K28">
        <v>0.71279999999999999</v>
      </c>
      <c r="L28">
        <v>24</v>
      </c>
      <c r="X28">
        <v>1310.3560459023977</v>
      </c>
      <c r="Y28">
        <v>0.316</v>
      </c>
      <c r="AE28">
        <v>5000</v>
      </c>
      <c r="AF28">
        <v>0.33200000000000002</v>
      </c>
    </row>
    <row r="29" spans="10:32" x14ac:dyDescent="0.25">
      <c r="J29">
        <v>733.04762138470926</v>
      </c>
      <c r="K29">
        <v>0.74085000000000001</v>
      </c>
      <c r="L29">
        <v>25</v>
      </c>
      <c r="X29">
        <v>2620.7120918047954</v>
      </c>
      <c r="Y29">
        <v>0.28799999999999998</v>
      </c>
      <c r="AE29">
        <v>10000</v>
      </c>
      <c r="AF29">
        <v>0.29899999999999999</v>
      </c>
    </row>
    <row r="30" spans="10:32" x14ac:dyDescent="0.25">
      <c r="J30">
        <v>733.04762138470926</v>
      </c>
      <c r="K30">
        <v>0.75239999999999996</v>
      </c>
      <c r="L30">
        <v>26</v>
      </c>
    </row>
    <row r="31" spans="10:32" x14ac:dyDescent="0.25">
      <c r="J31">
        <v>974.48790938046682</v>
      </c>
      <c r="K31">
        <v>0.69794999999999996</v>
      </c>
      <c r="L31">
        <v>27</v>
      </c>
    </row>
    <row r="32" spans="10:32" x14ac:dyDescent="0.25">
      <c r="J32">
        <v>974.48790938046682</v>
      </c>
      <c r="K32">
        <v>0.71609999999999996</v>
      </c>
      <c r="L32">
        <v>28</v>
      </c>
    </row>
    <row r="33" spans="10:23" x14ac:dyDescent="0.25">
      <c r="J33">
        <v>974.48790938046682</v>
      </c>
      <c r="K33">
        <v>0.70124999999999993</v>
      </c>
      <c r="L33">
        <v>29</v>
      </c>
    </row>
    <row r="34" spans="10:23" x14ac:dyDescent="0.25">
      <c r="J34">
        <v>974.48790938046682</v>
      </c>
      <c r="K34">
        <v>0.76890000000000003</v>
      </c>
      <c r="L34">
        <v>30</v>
      </c>
    </row>
    <row r="35" spans="10:23" x14ac:dyDescent="0.25">
      <c r="J35">
        <v>1488.0026414571462</v>
      </c>
      <c r="K35">
        <v>0.60224999999999995</v>
      </c>
      <c r="L35">
        <v>31</v>
      </c>
    </row>
    <row r="36" spans="10:23" x14ac:dyDescent="0.25">
      <c r="J36">
        <v>1488.0026414571462</v>
      </c>
      <c r="K36">
        <v>0.54615000000000002</v>
      </c>
      <c r="L36">
        <v>32</v>
      </c>
    </row>
    <row r="37" spans="10:23" x14ac:dyDescent="0.25">
      <c r="J37">
        <v>1498.1174538041928</v>
      </c>
      <c r="K37">
        <v>0.58079999999999998</v>
      </c>
      <c r="L37">
        <v>33</v>
      </c>
    </row>
    <row r="38" spans="10:23" x14ac:dyDescent="0.25">
      <c r="J38">
        <v>1498.1174538041928</v>
      </c>
      <c r="K38">
        <v>0.57089999999999996</v>
      </c>
      <c r="L38">
        <v>34</v>
      </c>
    </row>
    <row r="39" spans="10:23" x14ac:dyDescent="0.25">
      <c r="J39">
        <v>750.02652469789166</v>
      </c>
      <c r="K39">
        <v>0.79199999999999993</v>
      </c>
      <c r="L39">
        <v>35</v>
      </c>
    </row>
    <row r="40" spans="10:23" x14ac:dyDescent="0.25">
      <c r="J40">
        <v>750.02652469789166</v>
      </c>
      <c r="K40">
        <v>0.80189999999999995</v>
      </c>
      <c r="L40">
        <v>36</v>
      </c>
    </row>
    <row r="41" spans="10:23" x14ac:dyDescent="0.25">
      <c r="J41">
        <v>1285.3912829379146</v>
      </c>
      <c r="K41">
        <v>0.85634999999999994</v>
      </c>
      <c r="L41">
        <v>37</v>
      </c>
    </row>
    <row r="42" spans="10:23" x14ac:dyDescent="0.25">
      <c r="J42">
        <v>1285.3912829379146</v>
      </c>
      <c r="K42">
        <v>0.8448</v>
      </c>
      <c r="L42">
        <v>38</v>
      </c>
    </row>
    <row r="43" spans="10:23" x14ac:dyDescent="0.25">
      <c r="J43">
        <v>1711.3197553907155</v>
      </c>
      <c r="K43">
        <v>0.74580000000000002</v>
      </c>
      <c r="L43">
        <v>39</v>
      </c>
    </row>
    <row r="44" spans="10:23" x14ac:dyDescent="0.25">
      <c r="J44">
        <v>1711.3197553907155</v>
      </c>
      <c r="K44">
        <v>0.75570000000000004</v>
      </c>
      <c r="L44">
        <v>40</v>
      </c>
    </row>
    <row r="45" spans="10:23" x14ac:dyDescent="0.25">
      <c r="J45">
        <v>1720.1818323645548</v>
      </c>
      <c r="K45">
        <v>0.7771499999999999</v>
      </c>
      <c r="L45">
        <v>41</v>
      </c>
    </row>
    <row r="46" spans="10:23" x14ac:dyDescent="0.25">
      <c r="J46">
        <v>1720.1818323645548</v>
      </c>
      <c r="K46">
        <v>0.8085</v>
      </c>
      <c r="L46">
        <v>42</v>
      </c>
    </row>
    <row r="47" spans="10:23" x14ac:dyDescent="0.25">
      <c r="J47">
        <v>1298.4628937360374</v>
      </c>
      <c r="K47">
        <v>0.81179999999999997</v>
      </c>
      <c r="L47">
        <v>43</v>
      </c>
    </row>
    <row r="48" spans="10:23" x14ac:dyDescent="0.25">
      <c r="J48">
        <v>1298.4628937360374</v>
      </c>
      <c r="K48">
        <v>0.84149999999999991</v>
      </c>
      <c r="L48">
        <v>44</v>
      </c>
      <c r="R48" s="5">
        <v>4769.6960069999996</v>
      </c>
      <c r="S48" s="5">
        <v>0.35310000000000002</v>
      </c>
      <c r="V48" s="5">
        <v>4769.6960069999996</v>
      </c>
      <c r="W48" s="5">
        <v>0.35310000000000002</v>
      </c>
    </row>
    <row r="49" spans="10:23" x14ac:dyDescent="0.25">
      <c r="J49">
        <v>2620.3919843468234</v>
      </c>
      <c r="K49">
        <v>0.62369999999999992</v>
      </c>
      <c r="L49">
        <v>45</v>
      </c>
      <c r="R49" s="5">
        <v>3052.6054450000001</v>
      </c>
      <c r="S49" s="5">
        <v>0.30854999999999999</v>
      </c>
      <c r="V49" s="5">
        <v>3052.6054450000001</v>
      </c>
      <c r="W49" s="5">
        <v>0.30854999999999999</v>
      </c>
    </row>
    <row r="50" spans="10:23" x14ac:dyDescent="0.25">
      <c r="J50">
        <v>2620.3919843468234</v>
      </c>
      <c r="K50">
        <v>0.69464999999999999</v>
      </c>
      <c r="L50">
        <v>46</v>
      </c>
      <c r="R50" s="5">
        <v>3052.6054450000001</v>
      </c>
      <c r="S50" s="5">
        <v>0.30854999999999999</v>
      </c>
      <c r="V50" s="5">
        <v>3052.6054450000001</v>
      </c>
      <c r="W50" s="5">
        <v>0.30854999999999999</v>
      </c>
    </row>
    <row r="51" spans="10:23" x14ac:dyDescent="0.25">
      <c r="J51">
        <v>2641.7718851182353</v>
      </c>
      <c r="K51">
        <v>0.67484999999999995</v>
      </c>
      <c r="L51">
        <v>47</v>
      </c>
      <c r="R51" s="5">
        <v>3052.6054450000001</v>
      </c>
      <c r="S51" s="5">
        <v>0.32340000000000002</v>
      </c>
      <c r="V51" s="5">
        <v>3052.6054450000001</v>
      </c>
      <c r="W51" s="5">
        <v>0.32340000000000002</v>
      </c>
    </row>
    <row r="52" spans="10:23" x14ac:dyDescent="0.25">
      <c r="J52">
        <v>2641.7718851182353</v>
      </c>
      <c r="K52">
        <v>0.65339999999999998</v>
      </c>
      <c r="L52">
        <v>48</v>
      </c>
      <c r="R52" s="5">
        <v>3113.657553</v>
      </c>
      <c r="S52" s="5">
        <v>0.28544999999999998</v>
      </c>
      <c r="V52" s="5">
        <v>3113.657553</v>
      </c>
      <c r="W52" s="5">
        <v>0.28544999999999998</v>
      </c>
    </row>
    <row r="53" spans="10:23" x14ac:dyDescent="0.25">
      <c r="J53">
        <v>1330.3781010210821</v>
      </c>
      <c r="K53">
        <v>0.75405</v>
      </c>
      <c r="L53">
        <v>49</v>
      </c>
      <c r="R53" s="5">
        <v>3052.6054450000001</v>
      </c>
      <c r="S53" s="5">
        <v>0.35199449999999999</v>
      </c>
      <c r="V53" s="5">
        <v>3052.6054450000001</v>
      </c>
      <c r="W53" s="5">
        <v>0.35199449999999999</v>
      </c>
    </row>
    <row r="54" spans="10:23" x14ac:dyDescent="0.25">
      <c r="J54">
        <v>1330.3781010210821</v>
      </c>
      <c r="K54">
        <v>0.76559999999999995</v>
      </c>
      <c r="L54">
        <v>50</v>
      </c>
      <c r="R54" s="5">
        <v>3052.6054450000001</v>
      </c>
      <c r="S54" s="5">
        <v>0.5665</v>
      </c>
      <c r="V54" s="5">
        <v>3052.6054450000001</v>
      </c>
      <c r="W54" s="5">
        <v>0.5665</v>
      </c>
    </row>
    <row r="55" spans="10:23" x14ac:dyDescent="0.25">
      <c r="J55">
        <v>2677.0798597234043</v>
      </c>
      <c r="K55">
        <v>0.79034999999999989</v>
      </c>
      <c r="L55">
        <v>51</v>
      </c>
      <c r="R55" s="5">
        <v>3052.6054450000001</v>
      </c>
      <c r="S55" s="5">
        <v>0.44385000000000002</v>
      </c>
      <c r="V55" s="5">
        <v>3052.6054450000001</v>
      </c>
      <c r="W55" s="5">
        <v>0.44385000000000002</v>
      </c>
    </row>
    <row r="56" spans="10:23" x14ac:dyDescent="0.25">
      <c r="J56">
        <v>2677.0798597234043</v>
      </c>
      <c r="K56">
        <v>0.71775</v>
      </c>
      <c r="L56">
        <v>52</v>
      </c>
      <c r="R56" s="5">
        <v>3052.6054450000001</v>
      </c>
      <c r="S56" s="5">
        <v>0.46529999999999999</v>
      </c>
      <c r="V56" s="5">
        <v>3052.6054450000001</v>
      </c>
      <c r="W56" s="5">
        <v>0.46529999999999999</v>
      </c>
    </row>
    <row r="57" spans="10:23" x14ac:dyDescent="0.25">
      <c r="J57">
        <v>1332.9582585556482</v>
      </c>
      <c r="K57">
        <v>0.69794999999999996</v>
      </c>
      <c r="L57">
        <v>53</v>
      </c>
      <c r="R57" s="5">
        <v>3052.6054450000001</v>
      </c>
      <c r="S57" s="5">
        <v>0.47189999999999999</v>
      </c>
      <c r="V57" s="5">
        <v>3052.6054450000001</v>
      </c>
      <c r="W57" s="5">
        <v>0.47189999999999999</v>
      </c>
    </row>
    <row r="58" spans="10:23" x14ac:dyDescent="0.25">
      <c r="J58">
        <v>1332.9582585556482</v>
      </c>
      <c r="K58">
        <v>0.66</v>
      </c>
      <c r="L58">
        <v>54</v>
      </c>
      <c r="R58" s="5">
        <v>3052.6054450000001</v>
      </c>
      <c r="S58" s="5">
        <v>0.43064999999999998</v>
      </c>
      <c r="V58" s="5">
        <v>3052.6054450000001</v>
      </c>
      <c r="W58" s="5">
        <v>0.43064999999999998</v>
      </c>
    </row>
    <row r="59" spans="10:23" x14ac:dyDescent="0.25">
      <c r="J59">
        <v>284.84364389073255</v>
      </c>
      <c r="K59">
        <v>0.62039999999999995</v>
      </c>
      <c r="L59">
        <v>55</v>
      </c>
      <c r="R59" s="5">
        <v>3052.6054450000001</v>
      </c>
      <c r="S59" s="5">
        <v>0.44055</v>
      </c>
      <c r="V59" s="5">
        <v>3052.6054450000001</v>
      </c>
      <c r="W59" s="5">
        <v>0.44055</v>
      </c>
    </row>
    <row r="60" spans="10:23" x14ac:dyDescent="0.25">
      <c r="J60">
        <v>284.84364389073255</v>
      </c>
      <c r="K60">
        <v>0.67154999999999987</v>
      </c>
      <c r="L60">
        <v>56</v>
      </c>
      <c r="R60" s="5">
        <v>3052.6054450000001</v>
      </c>
      <c r="S60" s="5">
        <v>0.3861</v>
      </c>
      <c r="V60" s="5">
        <v>3052.6054450000001</v>
      </c>
      <c r="W60" s="5">
        <v>0.3861</v>
      </c>
    </row>
    <row r="61" spans="10:23" x14ac:dyDescent="0.25">
      <c r="J61">
        <v>142.59279652153111</v>
      </c>
      <c r="K61">
        <v>0.75734999999999997</v>
      </c>
      <c r="L61">
        <v>57</v>
      </c>
      <c r="R61" s="5">
        <v>3052.6054450000001</v>
      </c>
      <c r="S61" s="5">
        <v>0.39269999999999999</v>
      </c>
      <c r="V61" s="5">
        <v>3052.6054450000001</v>
      </c>
      <c r="W61" s="5">
        <v>0.39269999999999999</v>
      </c>
    </row>
    <row r="62" spans="10:23" x14ac:dyDescent="0.25">
      <c r="J62">
        <v>142.59279652153111</v>
      </c>
      <c r="K62">
        <v>0.74580000000000002</v>
      </c>
      <c r="L62">
        <v>58</v>
      </c>
      <c r="R62" s="5">
        <v>3052.6054450000001</v>
      </c>
      <c r="S62" s="5">
        <v>0.39765</v>
      </c>
      <c r="V62" s="5">
        <v>3052.6054450000001</v>
      </c>
      <c r="W62" s="5">
        <v>0.39765</v>
      </c>
    </row>
    <row r="63" spans="10:23" x14ac:dyDescent="0.25">
      <c r="J63">
        <v>294.22186392445974</v>
      </c>
      <c r="K63">
        <v>0.61709999999999998</v>
      </c>
      <c r="L63">
        <v>59</v>
      </c>
      <c r="R63" s="5">
        <v>3052.6054450000001</v>
      </c>
      <c r="S63" s="5">
        <v>0.40755000000000002</v>
      </c>
      <c r="V63" s="5">
        <v>3052.6054450000001</v>
      </c>
      <c r="W63" s="5">
        <v>0.40755000000000002</v>
      </c>
    </row>
    <row r="64" spans="10:23" x14ac:dyDescent="0.25">
      <c r="J64">
        <v>294.22186392445974</v>
      </c>
      <c r="K64">
        <v>0.627</v>
      </c>
      <c r="L64">
        <v>60</v>
      </c>
      <c r="R64" s="5">
        <v>3052.6054450000001</v>
      </c>
      <c r="S64" s="5">
        <v>0.42075000000000001</v>
      </c>
      <c r="V64" s="5">
        <v>3052.6054450000001</v>
      </c>
      <c r="W64" s="5">
        <v>0.42075000000000001</v>
      </c>
    </row>
    <row r="65" spans="10:23" x14ac:dyDescent="0.25">
      <c r="J65">
        <v>149.08959807429213</v>
      </c>
      <c r="K65">
        <v>0.68969999999999998</v>
      </c>
      <c r="L65">
        <v>61</v>
      </c>
      <c r="R65" s="5">
        <v>3052.6054450000001</v>
      </c>
      <c r="S65" s="5">
        <v>0.56100000000000005</v>
      </c>
      <c r="V65" s="5">
        <v>3052.6054450000001</v>
      </c>
      <c r="W65" s="5">
        <v>0.56100000000000005</v>
      </c>
    </row>
    <row r="66" spans="10:23" x14ac:dyDescent="0.25">
      <c r="J66">
        <v>149.08959807429213</v>
      </c>
      <c r="K66">
        <v>0.69464999999999999</v>
      </c>
      <c r="L66">
        <v>62</v>
      </c>
      <c r="R66" s="5">
        <v>3052.6054450000001</v>
      </c>
      <c r="S66" s="5">
        <v>0.49170000000000003</v>
      </c>
      <c r="V66" s="5">
        <v>3052.6054450000001</v>
      </c>
      <c r="W66" s="5">
        <v>0.49170000000000003</v>
      </c>
    </row>
    <row r="67" spans="10:23" x14ac:dyDescent="0.25">
      <c r="J67">
        <v>150.5235934546188</v>
      </c>
      <c r="K67">
        <v>0.65834999999999999</v>
      </c>
      <c r="L67">
        <v>63</v>
      </c>
      <c r="R67" s="5">
        <v>3052.6054450000001</v>
      </c>
      <c r="S67" s="5">
        <v>0.49170000000000003</v>
      </c>
      <c r="V67" s="5">
        <v>3052.6054450000001</v>
      </c>
      <c r="W67" s="5">
        <v>0.49170000000000003</v>
      </c>
    </row>
    <row r="68" spans="10:23" x14ac:dyDescent="0.25">
      <c r="J68">
        <v>150.5235934546188</v>
      </c>
      <c r="K68">
        <v>0.6633</v>
      </c>
      <c r="L68">
        <v>64</v>
      </c>
      <c r="R68" s="5">
        <v>3052.6054450000001</v>
      </c>
      <c r="S68" s="5">
        <v>0.43230000000000002</v>
      </c>
      <c r="V68" s="5">
        <v>3052.6054450000001</v>
      </c>
      <c r="W68" s="5">
        <v>0.43230000000000002</v>
      </c>
    </row>
    <row r="69" spans="10:23" x14ac:dyDescent="0.25">
      <c r="J69">
        <v>403.55957671847551</v>
      </c>
      <c r="K69">
        <v>0.81179999999999997</v>
      </c>
      <c r="L69">
        <v>65</v>
      </c>
      <c r="R69" s="5">
        <v>3052.6054450000001</v>
      </c>
      <c r="S69" s="5">
        <v>0.27389999999999998</v>
      </c>
      <c r="V69" s="5">
        <v>3052.6054450000001</v>
      </c>
      <c r="W69" s="5">
        <v>0.27389999999999998</v>
      </c>
    </row>
    <row r="70" spans="10:23" x14ac:dyDescent="0.25">
      <c r="J70">
        <v>403.55957671847551</v>
      </c>
      <c r="K70">
        <v>0.83819999999999995</v>
      </c>
      <c r="L70">
        <v>66</v>
      </c>
      <c r="R70" s="5">
        <v>1717.090563</v>
      </c>
      <c r="S70" s="5">
        <v>0.29699999999999999</v>
      </c>
      <c r="V70" s="5">
        <v>1717.090563</v>
      </c>
      <c r="W70" s="5">
        <v>0.29699999999999999</v>
      </c>
    </row>
    <row r="71" spans="10:23" x14ac:dyDescent="0.25">
      <c r="J71">
        <v>306.61195105617355</v>
      </c>
      <c r="K71">
        <v>0.71444999999999992</v>
      </c>
      <c r="L71">
        <v>67</v>
      </c>
      <c r="R71" s="5">
        <v>763.15136110000003</v>
      </c>
      <c r="S71" s="5">
        <v>0.26235000000000003</v>
      </c>
      <c r="V71" s="5">
        <v>763.15136110000003</v>
      </c>
      <c r="W71" s="5">
        <v>0.26235000000000003</v>
      </c>
    </row>
    <row r="72" spans="10:23" x14ac:dyDescent="0.25">
      <c r="J72">
        <v>306.61195105617355</v>
      </c>
      <c r="K72">
        <v>0.69464999999999999</v>
      </c>
      <c r="L72">
        <v>68</v>
      </c>
      <c r="R72" s="5">
        <v>763.15136110000003</v>
      </c>
      <c r="S72" s="5">
        <v>0.3498</v>
      </c>
      <c r="V72" s="5">
        <v>763.15136110000003</v>
      </c>
      <c r="W72" s="5">
        <v>0.3498</v>
      </c>
    </row>
    <row r="73" spans="10:23" x14ac:dyDescent="0.25">
      <c r="J73">
        <v>306.61195105617355</v>
      </c>
      <c r="K73">
        <v>0.59894999999999998</v>
      </c>
      <c r="L73">
        <v>69</v>
      </c>
      <c r="R73" s="5">
        <v>763.15136110000003</v>
      </c>
      <c r="S73" s="5">
        <v>0.32340000000000002</v>
      </c>
      <c r="V73" s="5">
        <v>763.15136110000003</v>
      </c>
      <c r="W73" s="5">
        <v>0.32340000000000002</v>
      </c>
    </row>
    <row r="74" spans="10:23" x14ac:dyDescent="0.25">
      <c r="J74">
        <v>306.61195105617355</v>
      </c>
      <c r="K74">
        <v>0.65834999999999999</v>
      </c>
      <c r="L74">
        <v>70</v>
      </c>
      <c r="R74" s="5">
        <v>763.15136110000003</v>
      </c>
      <c r="S74" s="5">
        <v>0.3498</v>
      </c>
      <c r="V74" s="5">
        <v>763.15136110000003</v>
      </c>
      <c r="W74" s="5">
        <v>0.3498</v>
      </c>
    </row>
    <row r="75" spans="10:23" x14ac:dyDescent="0.25">
      <c r="J75">
        <v>613.2239021123471</v>
      </c>
      <c r="K75">
        <v>0.76724999999999999</v>
      </c>
      <c r="L75">
        <v>71</v>
      </c>
      <c r="R75" s="5">
        <v>763.15136110000003</v>
      </c>
      <c r="S75" s="5">
        <v>0.36630000000000001</v>
      </c>
      <c r="V75" s="5">
        <v>763.15136110000003</v>
      </c>
      <c r="W75" s="5">
        <v>0.36630000000000001</v>
      </c>
    </row>
    <row r="76" spans="10:23" x14ac:dyDescent="0.25">
      <c r="J76">
        <v>613.2239021123471</v>
      </c>
      <c r="K76">
        <v>0.76559999999999995</v>
      </c>
      <c r="L76">
        <v>72</v>
      </c>
      <c r="R76" s="5">
        <v>2289.4540830000001</v>
      </c>
      <c r="S76" s="5">
        <v>0.44714999999999999</v>
      </c>
      <c r="V76" s="5">
        <v>2289.4540830000001</v>
      </c>
      <c r="W76" s="5">
        <v>0.44714999999999999</v>
      </c>
    </row>
    <row r="77" spans="10:23" x14ac:dyDescent="0.25">
      <c r="J77">
        <v>309.30019559367344</v>
      </c>
      <c r="K77">
        <v>0.65834999999999999</v>
      </c>
      <c r="L77">
        <v>73</v>
      </c>
      <c r="R77" s="5">
        <v>2289.4540830000001</v>
      </c>
      <c r="S77" s="5">
        <v>0.45540000000000003</v>
      </c>
      <c r="V77" s="5">
        <v>2289.4540830000001</v>
      </c>
      <c r="W77" s="5">
        <v>0.45540000000000003</v>
      </c>
    </row>
    <row r="78" spans="10:23" x14ac:dyDescent="0.25">
      <c r="J78">
        <v>309.30019559367344</v>
      </c>
      <c r="K78">
        <v>0.6633</v>
      </c>
      <c r="L78">
        <v>74</v>
      </c>
      <c r="R78" s="5">
        <v>560.91625039999997</v>
      </c>
      <c r="S78" s="5">
        <v>0.44385000000000002</v>
      </c>
      <c r="V78" s="5">
        <v>560.91625039999997</v>
      </c>
      <c r="W78" s="5">
        <v>0.44385000000000002</v>
      </c>
    </row>
    <row r="79" spans="10:23" x14ac:dyDescent="0.25">
      <c r="J79">
        <v>309.30019559367344</v>
      </c>
      <c r="K79">
        <v>0.69299999999999995</v>
      </c>
      <c r="L79">
        <v>75</v>
      </c>
      <c r="R79" s="5">
        <v>572.36352090000003</v>
      </c>
      <c r="S79" s="5">
        <v>0.44219999999999998</v>
      </c>
      <c r="V79" s="5">
        <v>572.36352090000003</v>
      </c>
      <c r="W79" s="5">
        <v>0.44219999999999998</v>
      </c>
    </row>
    <row r="80" spans="10:23" x14ac:dyDescent="0.25">
      <c r="J80">
        <v>309.30019559367344</v>
      </c>
      <c r="K80">
        <v>0.74414999999999998</v>
      </c>
      <c r="L80">
        <v>76</v>
      </c>
      <c r="R80" s="5">
        <v>1526.3027219999999</v>
      </c>
      <c r="S80" s="5">
        <v>0.50819999999999999</v>
      </c>
      <c r="V80" s="5">
        <v>1526.3027219999999</v>
      </c>
      <c r="W80" s="5">
        <v>0.50819999999999999</v>
      </c>
    </row>
    <row r="81" spans="2:23" x14ac:dyDescent="0.25">
      <c r="J81">
        <v>419.11145525714835</v>
      </c>
      <c r="K81">
        <v>0.84644999999999992</v>
      </c>
      <c r="L81">
        <v>77</v>
      </c>
      <c r="R81" s="5">
        <v>1526.3027219999999</v>
      </c>
      <c r="S81" s="5">
        <v>0.46694999999999998</v>
      </c>
      <c r="V81" s="5">
        <v>1526.3027219999999</v>
      </c>
      <c r="W81" s="5">
        <v>0.46694999999999998</v>
      </c>
    </row>
    <row r="82" spans="2:23" x14ac:dyDescent="0.25">
      <c r="J82">
        <v>419.11145525714835</v>
      </c>
      <c r="K82">
        <v>0.75570000000000004</v>
      </c>
      <c r="L82">
        <v>78</v>
      </c>
      <c r="R82" s="5">
        <v>381.5756806</v>
      </c>
      <c r="S82" s="5">
        <v>0.4521</v>
      </c>
      <c r="V82" s="5">
        <v>381.5756806</v>
      </c>
      <c r="W82" s="5">
        <v>0.4521</v>
      </c>
    </row>
    <row r="83" spans="2:23" x14ac:dyDescent="0.25">
      <c r="J83">
        <v>628.66718288572247</v>
      </c>
      <c r="K83">
        <v>0.60554999999999992</v>
      </c>
      <c r="L83">
        <v>79</v>
      </c>
      <c r="R83" s="5">
        <v>381.5756806</v>
      </c>
      <c r="S83" s="5">
        <v>0.50654999999999994</v>
      </c>
      <c r="V83" s="5">
        <v>381.5756806</v>
      </c>
      <c r="W83" s="5">
        <v>0.50654999999999994</v>
      </c>
    </row>
    <row r="84" spans="2:23" x14ac:dyDescent="0.25">
      <c r="J84">
        <v>628.66718288572247</v>
      </c>
      <c r="K84">
        <v>0.66</v>
      </c>
      <c r="L84">
        <v>80</v>
      </c>
      <c r="R84" s="5">
        <v>763.15136110000003</v>
      </c>
      <c r="S84" s="5">
        <v>0.66990000000000005</v>
      </c>
      <c r="V84" s="5">
        <v>763.15136110000003</v>
      </c>
      <c r="W84" s="5">
        <v>0.66990000000000005</v>
      </c>
    </row>
    <row r="85" spans="2:23" x14ac:dyDescent="0.25">
      <c r="J85">
        <v>692.25071413230091</v>
      </c>
      <c r="K85">
        <v>0.80024999999999991</v>
      </c>
      <c r="L85">
        <v>81</v>
      </c>
      <c r="R85" s="5">
        <v>763.15136110000003</v>
      </c>
      <c r="S85" s="5">
        <v>0.59565000000000001</v>
      </c>
      <c r="V85" s="5">
        <v>763.15136110000003</v>
      </c>
      <c r="W85" s="5">
        <v>0.59565000000000001</v>
      </c>
    </row>
    <row r="86" spans="2:23" x14ac:dyDescent="0.25">
      <c r="J86">
        <v>692.25071413230091</v>
      </c>
      <c r="K86">
        <v>0.79034999999999989</v>
      </c>
      <c r="L86">
        <v>82</v>
      </c>
      <c r="R86" s="5">
        <v>190.7878403</v>
      </c>
      <c r="S86" s="5">
        <v>0.60389999999999999</v>
      </c>
      <c r="V86" s="5">
        <v>190.7878403</v>
      </c>
      <c r="W86" s="5">
        <v>0.60389999999999999</v>
      </c>
    </row>
    <row r="87" spans="2:23" x14ac:dyDescent="0.25">
      <c r="J87">
        <v>524.84522227382263</v>
      </c>
      <c r="K87">
        <v>0.71114999999999995</v>
      </c>
      <c r="L87">
        <v>83</v>
      </c>
      <c r="R87" s="5">
        <v>190.7878403</v>
      </c>
      <c r="S87" s="5">
        <v>0.67154999999999998</v>
      </c>
      <c r="V87" s="5">
        <v>190.7878403</v>
      </c>
      <c r="W87" s="5">
        <v>0.67154999999999998</v>
      </c>
    </row>
    <row r="88" spans="2:23" x14ac:dyDescent="0.25">
      <c r="J88">
        <v>524.84522227382263</v>
      </c>
      <c r="K88">
        <v>0.80519999999999992</v>
      </c>
      <c r="L88">
        <v>84</v>
      </c>
      <c r="R88" s="5">
        <v>1930.7729440000001</v>
      </c>
      <c r="S88" s="5">
        <v>0.44550000000000001</v>
      </c>
      <c r="V88" s="5">
        <v>1930.7729440000001</v>
      </c>
      <c r="W88" s="5">
        <v>0.44550000000000001</v>
      </c>
    </row>
    <row r="89" spans="2:23" x14ac:dyDescent="0.25">
      <c r="J89">
        <v>526.94174008905929</v>
      </c>
      <c r="K89">
        <v>0.78704999999999992</v>
      </c>
      <c r="L89">
        <v>85</v>
      </c>
      <c r="R89" s="5">
        <v>508.44959440000002</v>
      </c>
      <c r="S89" s="5">
        <v>0.31019999999999998</v>
      </c>
      <c r="V89" s="5">
        <v>508.44959440000002</v>
      </c>
      <c r="W89" s="5">
        <v>0.31019999999999998</v>
      </c>
    </row>
    <row r="90" spans="2:23" x14ac:dyDescent="0.25">
      <c r="J90">
        <v>526.94174008905929</v>
      </c>
      <c r="K90">
        <v>0.83489999999999998</v>
      </c>
      <c r="L90">
        <v>86</v>
      </c>
      <c r="R90" s="5">
        <v>508.44959440000002</v>
      </c>
      <c r="S90" s="5">
        <v>0.30359999999999998</v>
      </c>
      <c r="V90" s="5">
        <v>508.44959440000002</v>
      </c>
      <c r="W90" s="5">
        <v>0.30359999999999998</v>
      </c>
    </row>
    <row r="91" spans="2:23" x14ac:dyDescent="0.25">
      <c r="J91">
        <v>1063.6677526245578</v>
      </c>
      <c r="K91">
        <v>0.68474999999999997</v>
      </c>
      <c r="L91">
        <v>87</v>
      </c>
      <c r="R91" s="5">
        <v>508.44959440000002</v>
      </c>
      <c r="S91" s="5">
        <v>0.42570000000000002</v>
      </c>
      <c r="V91" s="5">
        <v>508.44959440000002</v>
      </c>
      <c r="W91" s="5">
        <v>0.42570000000000002</v>
      </c>
    </row>
    <row r="92" spans="2:23" x14ac:dyDescent="0.25">
      <c r="B92" s="1"/>
      <c r="C92" s="1"/>
      <c r="D92" s="1"/>
      <c r="E92" s="1"/>
      <c r="F92" s="1"/>
      <c r="G92" s="1"/>
      <c r="H92" s="1"/>
      <c r="J92">
        <v>1063.6677526245578</v>
      </c>
      <c r="K92">
        <v>0.56759999999999988</v>
      </c>
      <c r="L92">
        <v>88</v>
      </c>
      <c r="R92" s="5">
        <v>508.44959440000002</v>
      </c>
      <c r="S92" s="5">
        <v>0.35310000000000002</v>
      </c>
      <c r="V92" s="5">
        <v>508.44959440000002</v>
      </c>
      <c r="W92" s="5">
        <v>0.35310000000000002</v>
      </c>
    </row>
    <row r="93" spans="2:23" x14ac:dyDescent="0.25">
      <c r="J93">
        <v>714.21448374365866</v>
      </c>
      <c r="K93">
        <v>0.87944999999999995</v>
      </c>
      <c r="L93">
        <v>89</v>
      </c>
      <c r="R93" s="5">
        <v>482.69323589999999</v>
      </c>
      <c r="S93" s="5">
        <v>0.44879999999999998</v>
      </c>
      <c r="V93" s="5">
        <v>482.69323589999999</v>
      </c>
      <c r="W93" s="5">
        <v>0.44879999999999998</v>
      </c>
    </row>
    <row r="94" spans="2:23" x14ac:dyDescent="0.25">
      <c r="J94">
        <v>714.21448374365866</v>
      </c>
      <c r="K94">
        <v>0.79364999999999997</v>
      </c>
      <c r="L94">
        <v>90</v>
      </c>
      <c r="R94" s="5">
        <v>489.37081030000002</v>
      </c>
      <c r="S94" s="5">
        <v>0.58740000000000003</v>
      </c>
      <c r="V94" s="5">
        <v>489.37081030000002</v>
      </c>
      <c r="W94" s="5">
        <v>0.58740000000000003</v>
      </c>
    </row>
    <row r="95" spans="2:23" x14ac:dyDescent="0.25">
      <c r="J95">
        <v>541.36619777644933</v>
      </c>
      <c r="K95">
        <v>0.79199999999999993</v>
      </c>
      <c r="L95">
        <v>91</v>
      </c>
      <c r="R95" s="5">
        <v>465.52233030000002</v>
      </c>
      <c r="S95" s="5">
        <v>0.63524999999999998</v>
      </c>
      <c r="V95" s="5">
        <v>465.52233030000002</v>
      </c>
      <c r="W95" s="5">
        <v>0.63524999999999998</v>
      </c>
    </row>
    <row r="96" spans="2:23" x14ac:dyDescent="0.25">
      <c r="J96">
        <v>541.36619777644933</v>
      </c>
      <c r="K96">
        <v>0.82994999999999997</v>
      </c>
      <c r="L96">
        <v>92</v>
      </c>
      <c r="R96" s="5">
        <v>465.52233030000002</v>
      </c>
      <c r="S96" s="5">
        <v>0.61875000000000002</v>
      </c>
      <c r="V96" s="5">
        <v>465.52233030000002</v>
      </c>
      <c r="W96" s="5">
        <v>0.61875000000000002</v>
      </c>
    </row>
    <row r="97" spans="2:23" x14ac:dyDescent="0.25">
      <c r="J97">
        <v>1082.7323955528987</v>
      </c>
      <c r="K97">
        <v>0.69794999999999996</v>
      </c>
      <c r="L97">
        <v>93</v>
      </c>
      <c r="R97" s="5">
        <v>1469.06637</v>
      </c>
      <c r="S97" s="5">
        <v>0.53295000000000003</v>
      </c>
      <c r="V97" s="5">
        <v>1469.06637</v>
      </c>
      <c r="W97" s="5">
        <v>0.53295000000000003</v>
      </c>
    </row>
    <row r="98" spans="2:23" x14ac:dyDescent="0.25">
      <c r="J98">
        <v>1082.7323955528987</v>
      </c>
      <c r="K98">
        <v>0.71114999999999995</v>
      </c>
      <c r="L98">
        <v>94</v>
      </c>
      <c r="R98" s="5">
        <v>1469.06637</v>
      </c>
      <c r="S98" s="5">
        <v>0.56430000000000002</v>
      </c>
      <c r="V98" s="5">
        <v>1469.06637</v>
      </c>
      <c r="W98" s="5">
        <v>0.56430000000000002</v>
      </c>
    </row>
    <row r="99" spans="2:23" x14ac:dyDescent="0.25">
      <c r="L99">
        <v>95</v>
      </c>
      <c r="R99" s="5">
        <v>1430.9088019999999</v>
      </c>
      <c r="S99" s="5">
        <v>0.57420000000000004</v>
      </c>
      <c r="V99" s="5">
        <v>1430.9088019999999</v>
      </c>
      <c r="W99" s="5">
        <v>0.57420000000000004</v>
      </c>
    </row>
    <row r="100" spans="2:23" x14ac:dyDescent="0.25">
      <c r="J100">
        <v>106.19670676238979</v>
      </c>
      <c r="K100">
        <v>0.83819999999999995</v>
      </c>
      <c r="L100">
        <v>96</v>
      </c>
      <c r="R100" s="5">
        <v>1430.9088019999999</v>
      </c>
      <c r="S100" s="5">
        <v>0.56100000000000005</v>
      </c>
      <c r="V100" s="5">
        <v>1430.9088019999999</v>
      </c>
      <c r="W100" s="5">
        <v>0.56100000000000005</v>
      </c>
    </row>
    <row r="101" spans="2:23" x14ac:dyDescent="0.25">
      <c r="J101">
        <v>106.19670676238979</v>
      </c>
      <c r="K101">
        <v>0.7952999999999999</v>
      </c>
      <c r="L101">
        <v>97</v>
      </c>
      <c r="R101" s="5">
        <v>357.72720049999998</v>
      </c>
      <c r="S101" s="5">
        <v>0.58245000000000002</v>
      </c>
      <c r="V101" s="5">
        <v>357.72720049999998</v>
      </c>
      <c r="W101" s="5">
        <v>0.58245000000000002</v>
      </c>
    </row>
    <row r="102" spans="2:23" x14ac:dyDescent="0.25">
      <c r="J102">
        <v>167.7414177953398</v>
      </c>
      <c r="K102">
        <v>0.61544999999999994</v>
      </c>
      <c r="L102">
        <v>98</v>
      </c>
      <c r="R102" s="5">
        <v>357.72720049999998</v>
      </c>
      <c r="S102" s="5">
        <v>0.52800000000000002</v>
      </c>
      <c r="V102" s="5">
        <v>357.72720049999998</v>
      </c>
      <c r="W102" s="5">
        <v>0.52800000000000002</v>
      </c>
    </row>
    <row r="103" spans="2:23" x14ac:dyDescent="0.25">
      <c r="J103">
        <v>167.7414177953398</v>
      </c>
      <c r="K103">
        <v>0.5956499999999999</v>
      </c>
      <c r="L103">
        <v>99</v>
      </c>
      <c r="R103" s="5">
        <v>349.1417477</v>
      </c>
      <c r="S103" s="5">
        <v>0.59235000000000004</v>
      </c>
      <c r="V103" s="5">
        <v>349.1417477</v>
      </c>
      <c r="W103" s="5">
        <v>0.59235000000000004</v>
      </c>
    </row>
    <row r="104" spans="2:23" x14ac:dyDescent="0.25">
      <c r="J104">
        <v>167.7414177953398</v>
      </c>
      <c r="K104">
        <v>0.68474999999999997</v>
      </c>
      <c r="L104">
        <v>100</v>
      </c>
      <c r="R104" s="5">
        <v>352.95750450000003</v>
      </c>
      <c r="S104" s="5">
        <v>0.61380000000000001</v>
      </c>
      <c r="V104" s="5">
        <v>352.95750450000003</v>
      </c>
      <c r="W104" s="5">
        <v>0.61380000000000001</v>
      </c>
    </row>
    <row r="105" spans="2:23" x14ac:dyDescent="0.25">
      <c r="J105">
        <v>167.7414177953398</v>
      </c>
      <c r="K105">
        <v>0.65834999999999999</v>
      </c>
      <c r="L105">
        <v>101</v>
      </c>
      <c r="R105" s="5">
        <v>1018.807067</v>
      </c>
      <c r="S105" s="5">
        <v>0.55769999999999997</v>
      </c>
      <c r="V105" s="5">
        <v>1018.807067</v>
      </c>
      <c r="W105" s="5">
        <v>0.55769999999999997</v>
      </c>
    </row>
    <row r="106" spans="2:23" x14ac:dyDescent="0.25">
      <c r="J106">
        <v>169.53406363287706</v>
      </c>
      <c r="K106">
        <v>0.64185000000000003</v>
      </c>
      <c r="L106">
        <v>102</v>
      </c>
      <c r="R106" s="5">
        <v>1018.807067</v>
      </c>
      <c r="S106" s="5">
        <v>0.64349999999999996</v>
      </c>
      <c r="V106" s="5">
        <v>1018.807067</v>
      </c>
      <c r="W106" s="5">
        <v>0.64349999999999996</v>
      </c>
    </row>
    <row r="107" spans="2:23" x14ac:dyDescent="0.25">
      <c r="J107">
        <v>169.53406363287706</v>
      </c>
      <c r="K107">
        <v>0.59894999999999998</v>
      </c>
      <c r="L107">
        <v>103</v>
      </c>
      <c r="R107" s="5">
        <v>1018.807067</v>
      </c>
      <c r="S107" s="5">
        <v>0.69299999999999995</v>
      </c>
      <c r="V107" s="5">
        <v>1018.807067</v>
      </c>
      <c r="W107" s="5">
        <v>0.69299999999999995</v>
      </c>
    </row>
    <row r="108" spans="2:23" x14ac:dyDescent="0.25">
      <c r="J108">
        <v>171.32079724247822</v>
      </c>
      <c r="K108">
        <v>0.60885</v>
      </c>
      <c r="L108">
        <v>104</v>
      </c>
      <c r="R108" s="5">
        <v>1018.807067</v>
      </c>
      <c r="S108" s="5">
        <v>0.69630000000000003</v>
      </c>
      <c r="V108" s="5">
        <v>1018.807067</v>
      </c>
      <c r="W108" s="5">
        <v>0.69630000000000003</v>
      </c>
    </row>
    <row r="109" spans="2:23" x14ac:dyDescent="0.25">
      <c r="J109">
        <v>171.32079724247822</v>
      </c>
      <c r="K109">
        <v>0.58244999999999991</v>
      </c>
      <c r="L109">
        <v>105</v>
      </c>
      <c r="R109" s="5">
        <v>976.83374230000004</v>
      </c>
      <c r="S109" s="5">
        <v>0.49830000000000002</v>
      </c>
      <c r="V109" s="5">
        <v>976.83374230000004</v>
      </c>
      <c r="W109" s="5">
        <v>0.49830000000000002</v>
      </c>
    </row>
    <row r="110" spans="2:23" x14ac:dyDescent="0.25">
      <c r="J110">
        <v>85.947365480276432</v>
      </c>
      <c r="K110">
        <v>0.91905000000000003</v>
      </c>
      <c r="L110">
        <v>106</v>
      </c>
      <c r="R110" s="5">
        <v>976.83374230000004</v>
      </c>
      <c r="S110" s="5">
        <v>0.56264999999999998</v>
      </c>
      <c r="V110" s="5">
        <v>976.83374230000004</v>
      </c>
      <c r="W110" s="5">
        <v>0.56264999999999998</v>
      </c>
    </row>
    <row r="111" spans="2:23" x14ac:dyDescent="0.25">
      <c r="J111">
        <v>86.550702160867004</v>
      </c>
      <c r="K111">
        <v>0.89100000000000001</v>
      </c>
      <c r="L111">
        <v>107</v>
      </c>
      <c r="R111" s="5">
        <v>254.7017668</v>
      </c>
      <c r="S111" s="5">
        <v>0.59399999999999997</v>
      </c>
      <c r="V111" s="5">
        <v>254.7017668</v>
      </c>
      <c r="W111" s="5">
        <v>0.59399999999999997</v>
      </c>
    </row>
    <row r="112" spans="2:23" x14ac:dyDescent="0.25">
      <c r="B112" s="1"/>
      <c r="C112" s="1"/>
      <c r="D112" s="1"/>
      <c r="E112" s="1"/>
      <c r="F112" s="1"/>
      <c r="G112" s="1"/>
      <c r="H112" s="1"/>
      <c r="J112">
        <v>88.321696032792019</v>
      </c>
      <c r="K112">
        <v>0.85799999999999998</v>
      </c>
      <c r="L112">
        <v>108</v>
      </c>
      <c r="R112" s="5">
        <v>254.7017668</v>
      </c>
      <c r="S112" s="5">
        <v>0.68640000000000001</v>
      </c>
      <c r="V112" s="5">
        <v>254.7017668</v>
      </c>
      <c r="W112" s="5">
        <v>0.68640000000000001</v>
      </c>
    </row>
    <row r="113" spans="2:23" x14ac:dyDescent="0.25">
      <c r="J113">
        <v>88.321696032792019</v>
      </c>
      <c r="K113">
        <v>0.85799999999999998</v>
      </c>
      <c r="L113">
        <v>109</v>
      </c>
      <c r="R113" s="5">
        <v>254.7017668</v>
      </c>
      <c r="S113" s="5">
        <v>0.60885</v>
      </c>
      <c r="V113" s="5">
        <v>254.7017668</v>
      </c>
      <c r="W113" s="5">
        <v>0.60885</v>
      </c>
    </row>
    <row r="114" spans="2:23" x14ac:dyDescent="0.25">
      <c r="J114">
        <v>117.7075391366392</v>
      </c>
      <c r="K114">
        <v>0.79859999999999998</v>
      </c>
      <c r="L114">
        <v>110</v>
      </c>
      <c r="R114" s="5">
        <v>250.88601</v>
      </c>
      <c r="S114" s="5">
        <v>0.63195000000000001</v>
      </c>
      <c r="V114" s="5">
        <v>250.88601</v>
      </c>
      <c r="W114" s="5">
        <v>0.63195000000000001</v>
      </c>
    </row>
    <row r="115" spans="2:23" x14ac:dyDescent="0.25">
      <c r="J115">
        <v>117.7075391366392</v>
      </c>
      <c r="K115">
        <v>0.77879999999999994</v>
      </c>
      <c r="L115">
        <v>111</v>
      </c>
      <c r="R115" s="5">
        <v>238.48480040000001</v>
      </c>
      <c r="S115" s="5">
        <v>0.60555000000000003</v>
      </c>
      <c r="V115" s="5">
        <v>238.48480040000001</v>
      </c>
      <c r="W115" s="5">
        <v>0.60555000000000003</v>
      </c>
    </row>
    <row r="116" spans="2:23" x14ac:dyDescent="0.25">
      <c r="J116">
        <v>202.48334860755244</v>
      </c>
      <c r="K116">
        <v>0.81674999999999998</v>
      </c>
      <c r="L116">
        <v>112</v>
      </c>
      <c r="R116" s="5">
        <v>238.48480040000001</v>
      </c>
      <c r="S116" s="5">
        <v>0.58245000000000002</v>
      </c>
      <c r="V116" s="5">
        <v>238.48480040000001</v>
      </c>
      <c r="W116" s="5">
        <v>0.58245000000000002</v>
      </c>
    </row>
    <row r="117" spans="2:23" x14ac:dyDescent="0.25">
      <c r="J117">
        <v>202.48334860755244</v>
      </c>
      <c r="K117">
        <v>0.85304999999999997</v>
      </c>
      <c r="L117">
        <v>113</v>
      </c>
      <c r="R117" s="5">
        <v>507.49565519999999</v>
      </c>
      <c r="S117" s="5">
        <v>0.72599999999999998</v>
      </c>
      <c r="V117" s="5">
        <v>507.49565519999999</v>
      </c>
      <c r="W117" s="5">
        <v>0.72599999999999998</v>
      </c>
    </row>
    <row r="118" spans="2:23" x14ac:dyDescent="0.25">
      <c r="J118">
        <v>167.53575783119931</v>
      </c>
      <c r="K118">
        <v>0.85139999999999993</v>
      </c>
      <c r="L118">
        <v>114</v>
      </c>
      <c r="R118" s="5">
        <v>507.49565519999999</v>
      </c>
      <c r="S118" s="5">
        <v>0.65010000000000001</v>
      </c>
      <c r="V118" s="5">
        <v>507.49565519999999</v>
      </c>
      <c r="W118" s="5">
        <v>0.65010000000000001</v>
      </c>
    </row>
    <row r="119" spans="2:23" x14ac:dyDescent="0.25">
      <c r="J119">
        <v>167.53575783119931</v>
      </c>
      <c r="K119">
        <v>0.8134499999999999</v>
      </c>
      <c r="L119">
        <v>115</v>
      </c>
      <c r="R119" s="5">
        <v>126.8739138</v>
      </c>
      <c r="S119" s="5">
        <v>0.71279999999999999</v>
      </c>
      <c r="V119" s="5">
        <v>126.8739138</v>
      </c>
      <c r="W119" s="5">
        <v>0.71279999999999999</v>
      </c>
    </row>
    <row r="120" spans="2:23" x14ac:dyDescent="0.25">
      <c r="J120">
        <v>339.59633209145073</v>
      </c>
      <c r="K120">
        <v>0.61049999999999993</v>
      </c>
      <c r="L120">
        <v>116</v>
      </c>
      <c r="R120" s="5">
        <v>126.8739138</v>
      </c>
      <c r="S120" s="5">
        <v>0.80684999999999996</v>
      </c>
      <c r="V120" s="5">
        <v>126.8739138</v>
      </c>
      <c r="W120" s="5">
        <v>0.80684999999999996</v>
      </c>
    </row>
    <row r="121" spans="2:23" x14ac:dyDescent="0.25">
      <c r="B121" s="1"/>
      <c r="C121" s="1"/>
      <c r="D121" s="1"/>
      <c r="E121" s="1"/>
      <c r="F121" s="1"/>
      <c r="G121" s="1"/>
      <c r="H121" s="1"/>
      <c r="J121">
        <v>339.59633209145073</v>
      </c>
      <c r="K121">
        <v>0.58739999999999992</v>
      </c>
      <c r="L121">
        <v>117</v>
      </c>
      <c r="R121" s="5">
        <v>778.41438840000001</v>
      </c>
      <c r="S121" s="5">
        <v>0.58079999999999998</v>
      </c>
      <c r="V121" s="5">
        <v>778.41438840000001</v>
      </c>
      <c r="W121" s="5">
        <v>0.58079999999999998</v>
      </c>
    </row>
    <row r="122" spans="2:23" x14ac:dyDescent="0.25">
      <c r="J122">
        <v>230.64608947735692</v>
      </c>
      <c r="K122">
        <v>0.84809999999999997</v>
      </c>
      <c r="L122">
        <v>118</v>
      </c>
      <c r="R122" s="5">
        <v>190.7878403</v>
      </c>
      <c r="S122" s="5">
        <v>0.65339999999999998</v>
      </c>
      <c r="V122" s="5">
        <v>190.7878403</v>
      </c>
      <c r="W122" s="5">
        <v>0.65339999999999998</v>
      </c>
    </row>
    <row r="123" spans="2:23" x14ac:dyDescent="0.25">
      <c r="J123">
        <v>230.64608947735692</v>
      </c>
      <c r="K123">
        <v>0.88934999999999997</v>
      </c>
      <c r="L123">
        <v>119</v>
      </c>
      <c r="R123" s="5">
        <v>190.7878403</v>
      </c>
      <c r="S123" s="5">
        <v>0.76065000000000005</v>
      </c>
      <c r="V123" s="5">
        <v>190.7878403</v>
      </c>
      <c r="W123" s="5">
        <v>0.76065000000000005</v>
      </c>
    </row>
    <row r="124" spans="2:23" x14ac:dyDescent="0.25">
      <c r="J124">
        <v>172.87260298691217</v>
      </c>
      <c r="K124">
        <v>0.85799999999999998</v>
      </c>
      <c r="L124">
        <v>120</v>
      </c>
      <c r="R124" s="5">
        <v>190.7878403</v>
      </c>
      <c r="S124" s="5">
        <v>0.80025000000000002</v>
      </c>
      <c r="V124" s="5">
        <v>190.7878403</v>
      </c>
      <c r="W124" s="5">
        <v>0.80025000000000002</v>
      </c>
    </row>
    <row r="125" spans="2:23" x14ac:dyDescent="0.25">
      <c r="J125">
        <v>172.87260298691217</v>
      </c>
      <c r="K125">
        <v>0.81509999999999994</v>
      </c>
      <c r="L125">
        <v>121</v>
      </c>
      <c r="R125" s="5">
        <v>381.5756806</v>
      </c>
      <c r="S125" s="5">
        <v>0.59565000000000001</v>
      </c>
      <c r="V125" s="5">
        <v>381.5756806</v>
      </c>
      <c r="W125" s="5">
        <v>0.59565000000000001</v>
      </c>
    </row>
    <row r="126" spans="2:23" x14ac:dyDescent="0.25">
      <c r="J126">
        <v>174.31456748243107</v>
      </c>
      <c r="K126">
        <v>0.87944999999999995</v>
      </c>
      <c r="L126">
        <v>122</v>
      </c>
      <c r="R126" s="5">
        <v>381.5756806</v>
      </c>
      <c r="S126" s="5">
        <v>0.62865000000000004</v>
      </c>
      <c r="V126" s="5">
        <v>381.5756806</v>
      </c>
      <c r="W126" s="5">
        <v>0.62865000000000004</v>
      </c>
    </row>
    <row r="127" spans="2:23" x14ac:dyDescent="0.25">
      <c r="J127">
        <v>174.31456748243107</v>
      </c>
      <c r="K127">
        <v>0.71609999999999996</v>
      </c>
      <c r="L127">
        <v>123</v>
      </c>
      <c r="R127" s="5">
        <v>381.5756806</v>
      </c>
      <c r="S127" s="5">
        <v>0.65669999999999995</v>
      </c>
      <c r="V127" s="5">
        <v>381.5756806</v>
      </c>
      <c r="W127" s="5">
        <v>0.65669999999999995</v>
      </c>
    </row>
    <row r="128" spans="2:23" x14ac:dyDescent="0.25">
      <c r="J128">
        <v>175.74015340094752</v>
      </c>
      <c r="K128">
        <v>0.86955000000000005</v>
      </c>
      <c r="L128">
        <v>124</v>
      </c>
      <c r="R128" s="5">
        <v>381.5756806</v>
      </c>
      <c r="S128" s="5">
        <v>0.69299999999999995</v>
      </c>
      <c r="V128" s="5">
        <v>381.5756806</v>
      </c>
      <c r="W128" s="5">
        <v>0.69299999999999995</v>
      </c>
    </row>
    <row r="129" spans="2:23" x14ac:dyDescent="0.25">
      <c r="J129">
        <v>175.74015340094752</v>
      </c>
      <c r="K129">
        <v>0.86955000000000005</v>
      </c>
      <c r="L129">
        <v>125</v>
      </c>
      <c r="R129" s="5">
        <v>95.393920140000006</v>
      </c>
      <c r="S129" s="5">
        <v>0.68969999999999998</v>
      </c>
      <c r="V129" s="5">
        <v>95.393920140000006</v>
      </c>
      <c r="W129" s="5">
        <v>0.68969999999999998</v>
      </c>
    </row>
    <row r="130" spans="2:23" x14ac:dyDescent="0.25">
      <c r="J130">
        <v>175.74015340094752</v>
      </c>
      <c r="K130">
        <v>0.86294999999999999</v>
      </c>
      <c r="L130">
        <v>126</v>
      </c>
      <c r="R130" s="5">
        <v>95.393920140000006</v>
      </c>
      <c r="S130" s="5">
        <v>0.82499999999999996</v>
      </c>
      <c r="V130" s="5">
        <v>95.393920140000006</v>
      </c>
      <c r="W130" s="5">
        <v>0.82499999999999996</v>
      </c>
    </row>
    <row r="131" spans="2:23" x14ac:dyDescent="0.25">
      <c r="J131">
        <v>175.74015340094752</v>
      </c>
      <c r="K131">
        <v>0.88275000000000003</v>
      </c>
      <c r="L131">
        <v>127</v>
      </c>
      <c r="R131" s="5">
        <v>95.393920140000006</v>
      </c>
      <c r="S131" s="5">
        <v>0.71445000000000003</v>
      </c>
      <c r="V131" s="5">
        <v>95.393920140000006</v>
      </c>
      <c r="W131" s="5">
        <v>0.71445000000000003</v>
      </c>
    </row>
    <row r="132" spans="2:23" x14ac:dyDescent="0.25">
      <c r="J132">
        <v>351.48030680189504</v>
      </c>
      <c r="K132">
        <v>0.73424999999999996</v>
      </c>
      <c r="L132">
        <v>128</v>
      </c>
      <c r="R132" s="5">
        <v>95.393920140000006</v>
      </c>
      <c r="S132" s="5">
        <v>0.81510000000000005</v>
      </c>
      <c r="V132" s="5">
        <v>95.393920140000006</v>
      </c>
      <c r="W132" s="5">
        <v>0.81510000000000005</v>
      </c>
    </row>
    <row r="133" spans="2:23" x14ac:dyDescent="0.25">
      <c r="J133">
        <v>351.48030680189504</v>
      </c>
      <c r="K133">
        <v>0.66990000000000005</v>
      </c>
      <c r="L133">
        <v>129</v>
      </c>
      <c r="R133" s="5">
        <v>2033.7983770000001</v>
      </c>
      <c r="S133" s="5">
        <v>0.35970000000000002</v>
      </c>
      <c r="V133" s="5">
        <v>2033.7983770000001</v>
      </c>
      <c r="W133" s="5">
        <v>0.35970000000000002</v>
      </c>
    </row>
    <row r="134" spans="2:23" x14ac:dyDescent="0.25">
      <c r="J134">
        <v>351.48030680189504</v>
      </c>
      <c r="K134">
        <v>0.74085000000000001</v>
      </c>
      <c r="L134">
        <v>130</v>
      </c>
      <c r="R134" s="5">
        <v>2033.7983770000001</v>
      </c>
      <c r="S134" s="5">
        <v>0.32174999999999998</v>
      </c>
      <c r="V134" s="5">
        <v>2033.7983770000001</v>
      </c>
      <c r="W134" s="5">
        <v>0.32174999999999998</v>
      </c>
    </row>
    <row r="135" spans="2:23" x14ac:dyDescent="0.25">
      <c r="J135">
        <v>351.48030680189504</v>
      </c>
      <c r="K135">
        <v>0.70124999999999993</v>
      </c>
      <c r="L135">
        <v>131</v>
      </c>
      <c r="R135" s="5">
        <v>2033.7983770000001</v>
      </c>
      <c r="S135" s="5">
        <v>0.35970000000000002</v>
      </c>
      <c r="V135" s="5">
        <v>2033.7983770000001</v>
      </c>
      <c r="W135" s="5">
        <v>0.35970000000000002</v>
      </c>
    </row>
    <row r="136" spans="2:23" x14ac:dyDescent="0.25">
      <c r="B136" s="1"/>
      <c r="C136" s="1"/>
      <c r="D136" s="1"/>
      <c r="E136" s="1"/>
      <c r="F136" s="1"/>
      <c r="G136" s="1"/>
      <c r="H136" s="1"/>
      <c r="J136">
        <v>177.14914474738725</v>
      </c>
      <c r="K136">
        <v>0.80189999999999995</v>
      </c>
      <c r="L136">
        <v>132</v>
      </c>
      <c r="R136" s="5">
        <v>2033.7983770000001</v>
      </c>
      <c r="S136" s="5">
        <v>0.50324999999999998</v>
      </c>
      <c r="V136" s="5">
        <v>2033.7983770000001</v>
      </c>
      <c r="W136" s="5">
        <v>0.50324999999999998</v>
      </c>
    </row>
    <row r="137" spans="2:23" x14ac:dyDescent="0.25">
      <c r="J137">
        <v>177.14914474738725</v>
      </c>
      <c r="K137">
        <v>0.74414999999999998</v>
      </c>
      <c r="L137">
        <v>133</v>
      </c>
      <c r="R137" s="5">
        <v>2033.7983770000001</v>
      </c>
      <c r="S137" s="5">
        <v>0.42570000000000002</v>
      </c>
      <c r="V137" s="5">
        <v>2033.7983770000001</v>
      </c>
      <c r="W137" s="5">
        <v>0.42570000000000002</v>
      </c>
    </row>
    <row r="138" spans="2:23" x14ac:dyDescent="0.25">
      <c r="J138">
        <v>338.99630590717862</v>
      </c>
      <c r="K138">
        <v>0.8679</v>
      </c>
      <c r="L138">
        <v>134</v>
      </c>
      <c r="R138" s="5">
        <v>1907.8784029999999</v>
      </c>
      <c r="S138" s="5">
        <v>0.51975000000000005</v>
      </c>
      <c r="V138" s="5">
        <v>1907.8784029999999</v>
      </c>
      <c r="W138" s="5">
        <v>0.51975000000000005</v>
      </c>
    </row>
    <row r="139" spans="2:23" x14ac:dyDescent="0.25">
      <c r="J139">
        <v>338.99630590717862</v>
      </c>
      <c r="K139">
        <v>0.75075000000000003</v>
      </c>
      <c r="L139">
        <v>135</v>
      </c>
      <c r="R139" s="5">
        <v>1907.8784029999999</v>
      </c>
      <c r="S139" s="5">
        <v>0.47685</v>
      </c>
      <c r="V139" s="5">
        <v>1907.8784029999999</v>
      </c>
      <c r="W139" s="5">
        <v>0.47685</v>
      </c>
    </row>
    <row r="140" spans="2:23" x14ac:dyDescent="0.25">
      <c r="J140">
        <v>259.29026616521355</v>
      </c>
      <c r="K140">
        <v>0.79364999999999997</v>
      </c>
      <c r="L140">
        <v>136</v>
      </c>
      <c r="R140" s="5">
        <v>1907.8784029999999</v>
      </c>
      <c r="S140" s="5">
        <v>0.56759999999999999</v>
      </c>
      <c r="V140" s="5">
        <v>1907.8784029999999</v>
      </c>
      <c r="W140" s="5">
        <v>0.56759999999999999</v>
      </c>
    </row>
    <row r="141" spans="2:23" x14ac:dyDescent="0.25">
      <c r="J141">
        <v>259.29026616521355</v>
      </c>
      <c r="K141">
        <v>0.82004999999999995</v>
      </c>
      <c r="L141">
        <v>137</v>
      </c>
      <c r="R141" s="5">
        <v>1957.4832409999999</v>
      </c>
      <c r="S141" s="5">
        <v>0.43559999999999999</v>
      </c>
      <c r="V141" s="5">
        <v>1957.4832409999999</v>
      </c>
      <c r="W141" s="5">
        <v>0.43559999999999999</v>
      </c>
    </row>
    <row r="142" spans="2:23" x14ac:dyDescent="0.25">
      <c r="J142">
        <v>259.29026616521355</v>
      </c>
      <c r="K142">
        <v>0.96194999999999986</v>
      </c>
      <c r="L142">
        <v>138</v>
      </c>
      <c r="R142" s="5">
        <v>1884.983862</v>
      </c>
      <c r="S142" s="5">
        <v>0.56430000000000002</v>
      </c>
      <c r="V142" s="5">
        <v>1884.983862</v>
      </c>
      <c r="W142" s="5">
        <v>0.56430000000000002</v>
      </c>
    </row>
    <row r="143" spans="2:23" x14ac:dyDescent="0.25">
      <c r="J143">
        <v>259.29026616521355</v>
      </c>
      <c r="K143">
        <v>0.80024999999999991</v>
      </c>
      <c r="L143">
        <v>139</v>
      </c>
      <c r="R143" s="5">
        <v>1884.983862</v>
      </c>
      <c r="S143" s="5">
        <v>0.34649999999999997</v>
      </c>
      <c r="V143" s="5">
        <v>1884.983862</v>
      </c>
      <c r="W143" s="5">
        <v>0.34649999999999997</v>
      </c>
    </row>
    <row r="144" spans="2:23" x14ac:dyDescent="0.25">
      <c r="J144">
        <v>353.53959809562576</v>
      </c>
      <c r="K144">
        <v>0.82829999999999993</v>
      </c>
      <c r="L144">
        <v>140</v>
      </c>
      <c r="R144" s="5">
        <v>1957.4832409999999</v>
      </c>
      <c r="S144" s="5">
        <v>0.34155000000000002</v>
      </c>
      <c r="V144" s="5">
        <v>1957.4832409999999</v>
      </c>
      <c r="W144" s="5">
        <v>0.34155000000000002</v>
      </c>
    </row>
    <row r="145" spans="10:23" x14ac:dyDescent="0.25">
      <c r="J145">
        <v>353.53959809562576</v>
      </c>
      <c r="K145">
        <v>0.75405</v>
      </c>
      <c r="L145">
        <v>141</v>
      </c>
      <c r="R145" s="5">
        <v>1930.7729440000001</v>
      </c>
      <c r="S145" s="5">
        <v>0.36135</v>
      </c>
      <c r="V145" s="5">
        <v>1930.7729440000001</v>
      </c>
      <c r="W145" s="5">
        <v>0.36135</v>
      </c>
    </row>
    <row r="146" spans="10:23" x14ac:dyDescent="0.25">
      <c r="J146">
        <v>272.64506822378723</v>
      </c>
      <c r="K146">
        <v>0.93059999999999987</v>
      </c>
      <c r="L146">
        <v>142</v>
      </c>
      <c r="R146" s="5">
        <v>1930.7729440000001</v>
      </c>
      <c r="S146" s="5">
        <v>0.46034999999999998</v>
      </c>
      <c r="V146" s="5">
        <v>1930.7729440000001</v>
      </c>
      <c r="W146" s="5">
        <v>0.46034999999999998</v>
      </c>
    </row>
    <row r="147" spans="10:23" x14ac:dyDescent="0.25">
      <c r="J147">
        <v>272.64506822378723</v>
      </c>
      <c r="K147">
        <v>0.88605</v>
      </c>
      <c r="L147">
        <v>143</v>
      </c>
      <c r="R147" s="5">
        <v>1930.7729440000001</v>
      </c>
      <c r="S147" s="5">
        <v>0.47189999999999999</v>
      </c>
      <c r="V147" s="5">
        <v>1930.7729440000001</v>
      </c>
      <c r="W147" s="5">
        <v>0.47189999999999999</v>
      </c>
    </row>
    <row r="148" spans="10:23" x14ac:dyDescent="0.25">
      <c r="J148">
        <v>545.29013644757447</v>
      </c>
      <c r="K148">
        <v>0.83324999999999994</v>
      </c>
      <c r="L148">
        <v>144</v>
      </c>
      <c r="R148" s="5">
        <v>1930.7729440000001</v>
      </c>
      <c r="S148" s="5">
        <v>0.495</v>
      </c>
      <c r="V148" s="5">
        <v>1930.7729440000001</v>
      </c>
      <c r="W148" s="5">
        <v>0.495</v>
      </c>
    </row>
    <row r="149" spans="10:23" x14ac:dyDescent="0.25">
      <c r="J149">
        <v>545.29013644757447</v>
      </c>
      <c r="K149">
        <v>0.97679999999999989</v>
      </c>
      <c r="L149">
        <v>145</v>
      </c>
      <c r="R149" s="5">
        <v>1930.7729440000001</v>
      </c>
      <c r="S149" s="5">
        <v>0.495</v>
      </c>
      <c r="V149" s="5">
        <v>1930.7729440000001</v>
      </c>
      <c r="W149" s="5">
        <v>0.495</v>
      </c>
    </row>
    <row r="150" spans="10:23" x14ac:dyDescent="0.25">
      <c r="J150">
        <v>545.29013644757447</v>
      </c>
      <c r="K150">
        <v>0.73754999999999993</v>
      </c>
      <c r="L150">
        <v>146</v>
      </c>
      <c r="R150" s="5">
        <v>1930.7729440000001</v>
      </c>
      <c r="S150" s="5">
        <v>0.58409999999999995</v>
      </c>
      <c r="V150" s="5">
        <v>1930.7729440000001</v>
      </c>
      <c r="W150" s="5">
        <v>0.58409999999999995</v>
      </c>
    </row>
    <row r="151" spans="10:23" x14ac:dyDescent="0.25">
      <c r="J151">
        <v>545.29013644757447</v>
      </c>
      <c r="K151">
        <v>0.73754999999999993</v>
      </c>
      <c r="L151">
        <v>147</v>
      </c>
      <c r="R151" s="5">
        <v>1930.7729440000001</v>
      </c>
      <c r="S151" s="5">
        <v>0.56759999999999999</v>
      </c>
      <c r="V151" s="5">
        <v>1930.7729440000001</v>
      </c>
      <c r="W151" s="5">
        <v>0.56759999999999999</v>
      </c>
    </row>
    <row r="152" spans="10:23" x14ac:dyDescent="0.25">
      <c r="J152">
        <v>556.44692397449285</v>
      </c>
      <c r="K152">
        <v>0.56924999999999992</v>
      </c>
      <c r="L152">
        <v>148</v>
      </c>
      <c r="R152" s="5">
        <v>1930.7729440000001</v>
      </c>
      <c r="S152" s="5">
        <v>0.61545000000000005</v>
      </c>
      <c r="V152" s="5">
        <v>1930.7729440000001</v>
      </c>
      <c r="W152" s="5">
        <v>0.61545000000000005</v>
      </c>
    </row>
    <row r="153" spans="10:23" x14ac:dyDescent="0.25">
      <c r="J153">
        <v>556.44692397449285</v>
      </c>
      <c r="K153">
        <v>0.63195000000000001</v>
      </c>
      <c r="L153">
        <v>149</v>
      </c>
      <c r="R153" s="5">
        <v>1930.7729440000001</v>
      </c>
      <c r="S153" s="5">
        <v>0.54615000000000002</v>
      </c>
      <c r="V153" s="5">
        <v>1930.7729440000001</v>
      </c>
      <c r="W153" s="5">
        <v>0.54615000000000002</v>
      </c>
    </row>
    <row r="154" spans="10:23" x14ac:dyDescent="0.25">
      <c r="J154">
        <v>287.42752815924661</v>
      </c>
      <c r="K154">
        <v>0.86955000000000005</v>
      </c>
      <c r="L154">
        <v>150</v>
      </c>
      <c r="R154" s="5">
        <v>1930.7729440000001</v>
      </c>
      <c r="S154" s="5">
        <v>0.45540000000000003</v>
      </c>
      <c r="V154" s="5">
        <v>1930.7729440000001</v>
      </c>
      <c r="W154" s="5">
        <v>0.45540000000000003</v>
      </c>
    </row>
    <row r="155" spans="10:23" x14ac:dyDescent="0.25">
      <c r="J155">
        <v>287.42752815924661</v>
      </c>
      <c r="K155">
        <v>0.86955000000000005</v>
      </c>
      <c r="L155">
        <v>151</v>
      </c>
      <c r="R155" s="5">
        <v>1930.7729440000001</v>
      </c>
      <c r="S155" s="5">
        <v>0.47189999999999999</v>
      </c>
      <c r="V155" s="5">
        <v>1930.7729440000001</v>
      </c>
      <c r="W155" s="5">
        <v>0.47189999999999999</v>
      </c>
    </row>
    <row r="156" spans="10:23" x14ac:dyDescent="0.25">
      <c r="J156">
        <v>298.1665590615425</v>
      </c>
      <c r="K156">
        <v>0.88109999999999999</v>
      </c>
      <c r="L156">
        <v>152</v>
      </c>
      <c r="R156" s="5">
        <v>1930.7729440000001</v>
      </c>
      <c r="S156" s="5">
        <v>0.60060000000000002</v>
      </c>
      <c r="V156" s="5">
        <v>1930.7729440000001</v>
      </c>
      <c r="W156" s="5">
        <v>0.60060000000000002</v>
      </c>
    </row>
    <row r="157" spans="10:23" x14ac:dyDescent="0.25">
      <c r="J157">
        <v>298.1665590615425</v>
      </c>
      <c r="K157">
        <v>0.83819999999999995</v>
      </c>
      <c r="L157">
        <v>153</v>
      </c>
      <c r="R157" s="5">
        <v>1930.7729440000001</v>
      </c>
      <c r="S157" s="5">
        <v>0.65669999999999995</v>
      </c>
      <c r="V157" s="5">
        <v>1930.7729440000001</v>
      </c>
      <c r="W157" s="5">
        <v>0.65669999999999995</v>
      </c>
    </row>
    <row r="158" spans="10:23" x14ac:dyDescent="0.25">
      <c r="J158">
        <v>849.92064902600657</v>
      </c>
      <c r="K158">
        <v>0.58409999999999995</v>
      </c>
      <c r="L158">
        <v>154</v>
      </c>
      <c r="R158" s="5">
        <v>1526.3027219999999</v>
      </c>
      <c r="S158" s="5">
        <v>0.41744999999999999</v>
      </c>
      <c r="V158" s="5">
        <v>1526.3027219999999</v>
      </c>
      <c r="W158" s="5">
        <v>0.41744999999999999</v>
      </c>
    </row>
    <row r="159" spans="10:23" x14ac:dyDescent="0.25">
      <c r="J159">
        <v>849.92064902600657</v>
      </c>
      <c r="K159">
        <v>0.59729999999999994</v>
      </c>
      <c r="L159">
        <v>155</v>
      </c>
      <c r="R159" s="5">
        <v>1526.3027219999999</v>
      </c>
      <c r="S159" s="5">
        <v>0.52800000000000002</v>
      </c>
      <c r="V159" s="5">
        <v>1526.3027219999999</v>
      </c>
      <c r="W159" s="5">
        <v>0.52800000000000002</v>
      </c>
    </row>
    <row r="160" spans="10:23" x14ac:dyDescent="0.25">
      <c r="J160">
        <v>849.92064902600657</v>
      </c>
      <c r="K160">
        <v>0.44880000000000003</v>
      </c>
      <c r="L160">
        <v>156</v>
      </c>
      <c r="R160" s="5">
        <v>1526.3027219999999</v>
      </c>
      <c r="S160" s="5">
        <v>0.4521</v>
      </c>
      <c r="V160" s="5">
        <v>1526.3027219999999</v>
      </c>
      <c r="W160" s="5">
        <v>0.4521</v>
      </c>
    </row>
    <row r="161" spans="10:23" x14ac:dyDescent="0.25">
      <c r="J161">
        <v>849.92064902600657</v>
      </c>
      <c r="K161">
        <v>0.42404999999999998</v>
      </c>
      <c r="L161">
        <v>157</v>
      </c>
      <c r="R161" s="5">
        <v>1526.3027219999999</v>
      </c>
      <c r="S161" s="5">
        <v>0.42404999999999998</v>
      </c>
      <c r="V161" s="5">
        <v>1526.3027219999999</v>
      </c>
      <c r="W161" s="5">
        <v>0.42404999999999998</v>
      </c>
    </row>
    <row r="162" spans="10:23" x14ac:dyDescent="0.25">
      <c r="J162">
        <v>1699.8412980520131</v>
      </c>
      <c r="K162">
        <v>0.60224999999999995</v>
      </c>
      <c r="L162">
        <v>158</v>
      </c>
      <c r="R162" s="5">
        <v>1526.3027219999999</v>
      </c>
      <c r="S162" s="5">
        <v>0.44879999999999998</v>
      </c>
      <c r="V162" s="5">
        <v>1526.3027219999999</v>
      </c>
      <c r="W162" s="5">
        <v>0.44879999999999998</v>
      </c>
    </row>
    <row r="163" spans="10:23" x14ac:dyDescent="0.25">
      <c r="J163">
        <v>1699.8412980520131</v>
      </c>
      <c r="K163">
        <v>0.57914999999999994</v>
      </c>
      <c r="L163">
        <v>159</v>
      </c>
      <c r="R163" s="5">
        <v>1526.3027219999999</v>
      </c>
      <c r="S163" s="5">
        <v>0.58740000000000003</v>
      </c>
      <c r="V163" s="5">
        <v>1526.3027219999999</v>
      </c>
      <c r="W163" s="5">
        <v>0.58740000000000003</v>
      </c>
    </row>
    <row r="164" spans="10:23" x14ac:dyDescent="0.25">
      <c r="J164">
        <v>1699.8412980520131</v>
      </c>
      <c r="K164">
        <v>0.53790000000000004</v>
      </c>
      <c r="L164">
        <v>160</v>
      </c>
      <c r="R164" s="5">
        <v>1591.170588</v>
      </c>
      <c r="S164" s="5">
        <v>0.54779999999999995</v>
      </c>
      <c r="V164" s="5">
        <v>1591.170588</v>
      </c>
      <c r="W164" s="5">
        <v>0.54779999999999995</v>
      </c>
    </row>
    <row r="165" spans="10:23" x14ac:dyDescent="0.25">
      <c r="J165">
        <v>239.66862737947542</v>
      </c>
      <c r="K165">
        <v>0.5544</v>
      </c>
      <c r="L165">
        <v>161</v>
      </c>
      <c r="R165" s="5">
        <v>1526.3027219999999</v>
      </c>
      <c r="S165" s="5">
        <v>0.50985000000000003</v>
      </c>
      <c r="V165" s="5">
        <v>1526.3027219999999</v>
      </c>
      <c r="W165" s="5">
        <v>0.50985000000000003</v>
      </c>
    </row>
    <row r="166" spans="10:23" x14ac:dyDescent="0.25">
      <c r="J166">
        <v>239.66862737947542</v>
      </c>
      <c r="K166">
        <v>0.51644999999999996</v>
      </c>
      <c r="L166">
        <v>162</v>
      </c>
      <c r="R166" s="5">
        <v>1526.3027219999999</v>
      </c>
      <c r="S166" s="5">
        <v>0.47849999999999998</v>
      </c>
      <c r="V166" s="5">
        <v>1526.3027219999999</v>
      </c>
      <c r="W166" s="5">
        <v>0.47849999999999998</v>
      </c>
    </row>
    <row r="167" spans="10:23" x14ac:dyDescent="0.25">
      <c r="J167">
        <v>239.66862737947542</v>
      </c>
      <c r="K167">
        <v>0.53129999999999999</v>
      </c>
      <c r="L167">
        <v>163</v>
      </c>
      <c r="R167" s="5">
        <v>1526.3027219999999</v>
      </c>
      <c r="S167" s="5">
        <v>0.50819999999999999</v>
      </c>
      <c r="V167" s="5">
        <v>1526.3027219999999</v>
      </c>
      <c r="W167" s="5">
        <v>0.50819999999999999</v>
      </c>
    </row>
    <row r="168" spans="10:23" x14ac:dyDescent="0.25">
      <c r="J168">
        <v>239.66862737947542</v>
      </c>
      <c r="K168">
        <v>0.50159999999999993</v>
      </c>
      <c r="L168">
        <v>164</v>
      </c>
      <c r="R168" s="5">
        <v>1526.3027219999999</v>
      </c>
      <c r="S168" s="5">
        <v>0.49004999999999999</v>
      </c>
      <c r="V168" s="5">
        <v>1526.3027219999999</v>
      </c>
      <c r="W168" s="5">
        <v>0.49004999999999999</v>
      </c>
    </row>
    <row r="169" spans="10:23" x14ac:dyDescent="0.25">
      <c r="J169">
        <v>211.77217585825341</v>
      </c>
      <c r="K169">
        <v>0.5956499999999999</v>
      </c>
      <c r="L169">
        <v>165</v>
      </c>
      <c r="R169" s="5">
        <v>1526.3027219999999</v>
      </c>
      <c r="S169" s="5">
        <v>0.47189999999999999</v>
      </c>
      <c r="V169" s="5">
        <v>1526.3027219999999</v>
      </c>
      <c r="W169" s="5">
        <v>0.47189999999999999</v>
      </c>
    </row>
    <row r="170" spans="10:23" x14ac:dyDescent="0.25">
      <c r="J170">
        <v>479.33725475895085</v>
      </c>
      <c r="K170">
        <v>0.56100000000000005</v>
      </c>
      <c r="L170">
        <v>166</v>
      </c>
      <c r="R170" s="5">
        <v>1526.3027219999999</v>
      </c>
      <c r="S170" s="5">
        <v>0.51315</v>
      </c>
      <c r="V170" s="5">
        <v>1526.3027219999999</v>
      </c>
      <c r="W170" s="5">
        <v>0.51315</v>
      </c>
    </row>
    <row r="171" spans="10:23" x14ac:dyDescent="0.25">
      <c r="J171">
        <v>479.33725475895085</v>
      </c>
      <c r="K171">
        <v>0.49664999999999998</v>
      </c>
      <c r="L171">
        <v>167</v>
      </c>
      <c r="R171" s="5">
        <v>1526.3027219999999</v>
      </c>
      <c r="S171" s="5">
        <v>0.49170000000000003</v>
      </c>
      <c r="V171" s="5">
        <v>1526.3027219999999</v>
      </c>
      <c r="W171" s="5">
        <v>0.49170000000000003</v>
      </c>
    </row>
    <row r="172" spans="10:23" x14ac:dyDescent="0.25">
      <c r="J172">
        <v>479.33725475895085</v>
      </c>
      <c r="K172">
        <v>0.6633</v>
      </c>
      <c r="L172">
        <v>168</v>
      </c>
      <c r="R172" s="5">
        <v>1526.3027219999999</v>
      </c>
      <c r="S172" s="5">
        <v>0.51315</v>
      </c>
      <c r="V172" s="5">
        <v>1526.3027219999999</v>
      </c>
      <c r="W172" s="5">
        <v>0.51315</v>
      </c>
    </row>
    <row r="173" spans="10:23" x14ac:dyDescent="0.25">
      <c r="J173">
        <v>479.33725475895085</v>
      </c>
      <c r="K173">
        <v>0.68474999999999997</v>
      </c>
      <c r="L173">
        <v>169</v>
      </c>
      <c r="R173" s="5">
        <v>1526.3027219999999</v>
      </c>
      <c r="S173" s="5">
        <v>0.47025</v>
      </c>
      <c r="V173" s="5">
        <v>1526.3027219999999</v>
      </c>
      <c r="W173" s="5">
        <v>0.47025</v>
      </c>
    </row>
    <row r="174" spans="10:23" x14ac:dyDescent="0.25">
      <c r="J174">
        <v>678.59133848540228</v>
      </c>
      <c r="K174">
        <v>0.49499999999999994</v>
      </c>
      <c r="L174">
        <v>170</v>
      </c>
      <c r="R174" s="5">
        <v>1526.3027219999999</v>
      </c>
      <c r="S174" s="5">
        <v>0.74414999999999998</v>
      </c>
      <c r="V174" s="5">
        <v>1526.3027219999999</v>
      </c>
      <c r="W174" s="5">
        <v>0.74414999999999998</v>
      </c>
    </row>
    <row r="175" spans="10:23" x14ac:dyDescent="0.25">
      <c r="R175" s="5">
        <v>1526.3027219999999</v>
      </c>
      <c r="S175" s="5">
        <v>0.68474999999999997</v>
      </c>
      <c r="V175" s="5">
        <v>1526.3027219999999</v>
      </c>
      <c r="W175" s="5">
        <v>0.68474999999999997</v>
      </c>
    </row>
    <row r="176" spans="10:23" x14ac:dyDescent="0.25">
      <c r="R176" s="5">
        <v>1526.3027219999999</v>
      </c>
      <c r="S176" s="5">
        <v>0.60224999999999995</v>
      </c>
      <c r="V176" s="5">
        <v>1526.3027219999999</v>
      </c>
      <c r="W176" s="5">
        <v>0.60224999999999995</v>
      </c>
    </row>
    <row r="177" spans="18:23" x14ac:dyDescent="0.25">
      <c r="R177" s="5">
        <v>1526.3027219999999</v>
      </c>
      <c r="S177" s="5">
        <v>0.48180000000000001</v>
      </c>
      <c r="V177" s="5">
        <v>1526.3027219999999</v>
      </c>
      <c r="W177" s="5">
        <v>0.48180000000000001</v>
      </c>
    </row>
    <row r="178" spans="18:23" x14ac:dyDescent="0.25">
      <c r="R178" s="5">
        <v>1526.3027219999999</v>
      </c>
      <c r="S178" s="5">
        <v>0.65339999999999998</v>
      </c>
      <c r="V178" s="5">
        <v>1526.3027219999999</v>
      </c>
      <c r="W178" s="5">
        <v>0.65339999999999998</v>
      </c>
    </row>
    <row r="179" spans="18:23" x14ac:dyDescent="0.25">
      <c r="R179" s="5">
        <v>1526.3027219999999</v>
      </c>
      <c r="S179" s="5">
        <v>0.54779999999999995</v>
      </c>
      <c r="V179" s="5">
        <v>1526.3027219999999</v>
      </c>
      <c r="W179" s="5">
        <v>0.54779999999999995</v>
      </c>
    </row>
    <row r="180" spans="18:23" x14ac:dyDescent="0.25">
      <c r="R180" s="5">
        <v>1526.3027219999999</v>
      </c>
      <c r="S180" s="5">
        <v>0.49664999999999998</v>
      </c>
      <c r="V180" s="5">
        <v>1526.3027219999999</v>
      </c>
      <c r="W180" s="5">
        <v>0.49664999999999998</v>
      </c>
    </row>
    <row r="181" spans="18:23" x14ac:dyDescent="0.25">
      <c r="R181" s="5">
        <v>1526.3027219999999</v>
      </c>
      <c r="S181" s="5">
        <v>0.49335000000000001</v>
      </c>
      <c r="V181" s="5">
        <v>1526.3027219999999</v>
      </c>
      <c r="W181" s="5">
        <v>0.49335000000000001</v>
      </c>
    </row>
    <row r="182" spans="18:23" x14ac:dyDescent="0.25">
      <c r="R182" s="5">
        <v>1526.3027219999999</v>
      </c>
      <c r="S182" s="5">
        <v>0.73755000000000004</v>
      </c>
      <c r="V182" s="5">
        <v>1526.3027219999999</v>
      </c>
      <c r="W182" s="5">
        <v>0.73755000000000004</v>
      </c>
    </row>
    <row r="183" spans="18:23" x14ac:dyDescent="0.25">
      <c r="R183" s="5">
        <v>1526.3027219999999</v>
      </c>
      <c r="S183" s="5">
        <v>0.67484999999999995</v>
      </c>
      <c r="V183" s="5">
        <v>1526.3027219999999</v>
      </c>
      <c r="W183" s="5">
        <v>0.67484999999999995</v>
      </c>
    </row>
    <row r="184" spans="18:23" x14ac:dyDescent="0.25">
      <c r="R184" s="5">
        <v>1526.3027219999999</v>
      </c>
      <c r="S184" s="5">
        <v>0.46034999999999998</v>
      </c>
      <c r="V184" s="5">
        <v>1526.3027219999999</v>
      </c>
      <c r="W184" s="5">
        <v>0.46034999999999998</v>
      </c>
    </row>
    <row r="185" spans="18:23" x14ac:dyDescent="0.25">
      <c r="R185" s="5">
        <v>1526.3027219999999</v>
      </c>
      <c r="S185" s="5">
        <v>0.44714999999999999</v>
      </c>
      <c r="V185" s="5">
        <v>1526.3027219999999</v>
      </c>
      <c r="W185" s="5">
        <v>0.44714999999999999</v>
      </c>
    </row>
    <row r="186" spans="18:23" x14ac:dyDescent="0.25">
      <c r="R186" s="5">
        <v>1526.3027219999999</v>
      </c>
      <c r="S186" s="5">
        <v>0.37619999999999998</v>
      </c>
      <c r="V186" s="5">
        <v>1526.3027219999999</v>
      </c>
      <c r="W186" s="5">
        <v>0.37619999999999998</v>
      </c>
    </row>
    <row r="187" spans="18:23" x14ac:dyDescent="0.25">
      <c r="R187" s="5">
        <v>1526.3027219999999</v>
      </c>
      <c r="S187" s="5">
        <v>0.57089999999999996</v>
      </c>
      <c r="V187" s="5">
        <v>1526.3027219999999</v>
      </c>
      <c r="W187" s="5">
        <v>0.57089999999999996</v>
      </c>
    </row>
    <row r="188" spans="18:23" x14ac:dyDescent="0.25">
      <c r="R188" s="5">
        <v>1526.3027219999999</v>
      </c>
      <c r="S188" s="5">
        <v>0.56925000000000003</v>
      </c>
      <c r="V188" s="5">
        <v>1526.3027219999999</v>
      </c>
      <c r="W188" s="5">
        <v>0.56925000000000003</v>
      </c>
    </row>
    <row r="189" spans="18:23" x14ac:dyDescent="0.25">
      <c r="R189" s="5">
        <v>1526.3027219999999</v>
      </c>
      <c r="S189" s="5">
        <v>0.60719999999999996</v>
      </c>
      <c r="V189" s="5">
        <v>1526.3027219999999</v>
      </c>
      <c r="W189" s="5">
        <v>0.60719999999999996</v>
      </c>
    </row>
    <row r="190" spans="18:23" x14ac:dyDescent="0.25">
      <c r="R190" s="5">
        <v>1232.489448</v>
      </c>
      <c r="S190" s="5">
        <v>0.58079999999999998</v>
      </c>
      <c r="V190" s="5">
        <v>1232.489448</v>
      </c>
      <c r="W190" s="5">
        <v>0.58079999999999998</v>
      </c>
    </row>
    <row r="191" spans="18:23" x14ac:dyDescent="0.25">
      <c r="R191" s="5">
        <v>1144.727042</v>
      </c>
      <c r="S191" s="5">
        <v>0.53790000000000004</v>
      </c>
      <c r="V191" s="5">
        <v>1144.727042</v>
      </c>
      <c r="W191" s="5">
        <v>0.53790000000000004</v>
      </c>
    </row>
    <row r="192" spans="18:23" x14ac:dyDescent="0.25">
      <c r="R192" s="5">
        <v>286.18176039999997</v>
      </c>
      <c r="S192" s="5">
        <v>0.52470000000000006</v>
      </c>
      <c r="V192" s="5">
        <v>286.18176039999997</v>
      </c>
      <c r="W192" s="5">
        <v>0.52470000000000006</v>
      </c>
    </row>
    <row r="193" spans="18:23" x14ac:dyDescent="0.25">
      <c r="R193" s="5">
        <v>286.18176039999997</v>
      </c>
      <c r="S193" s="5">
        <v>0.59565000000000001</v>
      </c>
      <c r="V193" s="5">
        <v>286.18176039999997</v>
      </c>
      <c r="W193" s="5">
        <v>0.59565000000000001</v>
      </c>
    </row>
    <row r="194" spans="18:23" x14ac:dyDescent="0.25">
      <c r="R194" s="5">
        <v>805.124686</v>
      </c>
      <c r="S194" s="5">
        <v>0.60719999999999996</v>
      </c>
      <c r="V194" s="5">
        <v>805.124686</v>
      </c>
      <c r="W194" s="5">
        <v>0.60719999999999996</v>
      </c>
    </row>
    <row r="195" spans="18:23" x14ac:dyDescent="0.25">
      <c r="R195" s="5">
        <v>3052.6054450000001</v>
      </c>
      <c r="S195" s="5">
        <v>0.51149999999999995</v>
      </c>
      <c r="V195" s="5">
        <v>3052.6054450000001</v>
      </c>
      <c r="W195" s="5">
        <v>0.51149999999999995</v>
      </c>
    </row>
    <row r="196" spans="18:23" x14ac:dyDescent="0.25">
      <c r="R196" s="5">
        <v>3052.6054450000001</v>
      </c>
      <c r="S196" s="5">
        <v>0.44055</v>
      </c>
      <c r="V196" s="5">
        <v>3052.6054450000001</v>
      </c>
      <c r="W196" s="5">
        <v>0.44055</v>
      </c>
    </row>
    <row r="197" spans="18:23" x14ac:dyDescent="0.25">
      <c r="R197" s="5">
        <v>763.15136110000003</v>
      </c>
      <c r="S197" s="5">
        <v>0.55274999999999996</v>
      </c>
      <c r="V197" s="5">
        <v>763.15136110000003</v>
      </c>
      <c r="W197" s="5">
        <v>0.55274999999999996</v>
      </c>
    </row>
    <row r="198" spans="18:23" x14ac:dyDescent="0.25">
      <c r="R198" s="5">
        <v>763.15136110000003</v>
      </c>
      <c r="S198" s="5">
        <v>0.43890000000000001</v>
      </c>
      <c r="V198" s="5">
        <v>763.15136110000003</v>
      </c>
      <c r="W198" s="5">
        <v>0.43890000000000001</v>
      </c>
    </row>
    <row r="199" spans="18:23" x14ac:dyDescent="0.25">
      <c r="R199" s="5">
        <v>1526.3027219999999</v>
      </c>
      <c r="S199" s="5">
        <v>0.59730000000000005</v>
      </c>
      <c r="V199" s="5">
        <v>1526.3027219999999</v>
      </c>
      <c r="W199" s="5">
        <v>0.59730000000000005</v>
      </c>
    </row>
    <row r="200" spans="18:23" x14ac:dyDescent="0.25">
      <c r="R200" s="5">
        <v>1526.3027219999999</v>
      </c>
      <c r="S200" s="5">
        <v>0.49170000000000003</v>
      </c>
      <c r="V200" s="5">
        <v>1526.3027219999999</v>
      </c>
      <c r="W200" s="5">
        <v>0.49170000000000003</v>
      </c>
    </row>
    <row r="201" spans="18:23" x14ac:dyDescent="0.25">
      <c r="R201" s="5">
        <v>381.5756806</v>
      </c>
      <c r="S201" s="5">
        <v>0.44219999999999998</v>
      </c>
      <c r="V201" s="5">
        <v>381.5756806</v>
      </c>
      <c r="W201" s="5">
        <v>0.44219999999999998</v>
      </c>
    </row>
    <row r="202" spans="18:23" x14ac:dyDescent="0.25">
      <c r="R202" s="5">
        <v>381.5756806</v>
      </c>
      <c r="S202" s="5">
        <v>0.57089999999999996</v>
      </c>
      <c r="V202" s="5">
        <v>381.5756806</v>
      </c>
      <c r="W202" s="5">
        <v>0.57089999999999996</v>
      </c>
    </row>
    <row r="203" spans="18:23" x14ac:dyDescent="0.25">
      <c r="R203" s="5">
        <v>1430.9088019999999</v>
      </c>
      <c r="S203" s="5">
        <v>0.53459999999999996</v>
      </c>
      <c r="V203" s="5">
        <v>1430.9088019999999</v>
      </c>
      <c r="W203" s="5">
        <v>0.53459999999999996</v>
      </c>
    </row>
    <row r="204" spans="18:23" x14ac:dyDescent="0.25">
      <c r="R204" s="5">
        <v>1144.727042</v>
      </c>
      <c r="S204" s="5">
        <v>0.45045000000000002</v>
      </c>
      <c r="V204" s="5">
        <v>1144.727042</v>
      </c>
      <c r="W204" s="5">
        <v>0.45045000000000002</v>
      </c>
    </row>
    <row r="205" spans="18:23" x14ac:dyDescent="0.25">
      <c r="R205" s="5">
        <v>7154.544011</v>
      </c>
      <c r="S205" s="5">
        <v>0.46365000000000001</v>
      </c>
      <c r="V205" s="5">
        <v>7154.544011</v>
      </c>
      <c r="W205" s="5">
        <v>0.46365000000000001</v>
      </c>
    </row>
    <row r="206" spans="18:23" x14ac:dyDescent="0.25">
      <c r="R206" s="5">
        <v>286.18176039999997</v>
      </c>
      <c r="S206" s="5">
        <v>0.49995000000000001</v>
      </c>
      <c r="V206" s="5">
        <v>286.18176039999997</v>
      </c>
      <c r="W206" s="5">
        <v>0.49995000000000001</v>
      </c>
    </row>
    <row r="207" spans="18:23" x14ac:dyDescent="0.25">
      <c r="R207" s="5">
        <v>3800.493778</v>
      </c>
      <c r="S207" s="5">
        <v>0.41084999999999999</v>
      </c>
      <c r="V207" s="5">
        <v>3800.493778</v>
      </c>
      <c r="W207" s="5">
        <v>0.41084999999999999</v>
      </c>
    </row>
    <row r="208" spans="18:23" x14ac:dyDescent="0.25">
      <c r="R208" s="5">
        <v>950.12344459999997</v>
      </c>
      <c r="S208" s="5">
        <v>0.42404999999999998</v>
      </c>
      <c r="V208" s="5">
        <v>950.12344459999997</v>
      </c>
      <c r="W208" s="5">
        <v>0.42404999999999998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9F420-6014-46F5-B9A4-198A50304CEE}">
  <dimension ref="B1:AL136"/>
  <sheetViews>
    <sheetView zoomScale="70" zoomScaleNormal="70" workbookViewId="0">
      <selection activeCell="X34" sqref="X34"/>
    </sheetView>
  </sheetViews>
  <sheetFormatPr baseColWidth="10" defaultColWidth="9.140625" defaultRowHeight="15" x14ac:dyDescent="0.25"/>
  <sheetData>
    <row r="1" spans="2:38" x14ac:dyDescent="0.25">
      <c r="G1">
        <v>0.66</v>
      </c>
      <c r="J1">
        <f>360/0.75</f>
        <v>480</v>
      </c>
      <c r="L1" t="s">
        <v>84</v>
      </c>
      <c r="Q1">
        <f>L3/J3</f>
        <v>1.0169491525423728</v>
      </c>
    </row>
    <row r="2" spans="2:38" x14ac:dyDescent="0.25">
      <c r="B2" t="s">
        <v>0</v>
      </c>
      <c r="C2" t="s">
        <v>1</v>
      </c>
      <c r="D2" t="s">
        <v>2</v>
      </c>
      <c r="E2" t="s">
        <v>3</v>
      </c>
      <c r="F2" t="s">
        <v>4</v>
      </c>
      <c r="G2" t="s">
        <v>5</v>
      </c>
      <c r="H2" t="s">
        <v>6</v>
      </c>
      <c r="I2" t="s">
        <v>7</v>
      </c>
      <c r="J2" t="s">
        <v>8</v>
      </c>
      <c r="L2" t="s">
        <v>9</v>
      </c>
      <c r="M2" t="s">
        <v>10</v>
      </c>
      <c r="O2" t="s">
        <v>6</v>
      </c>
    </row>
    <row r="3" spans="2:38" x14ac:dyDescent="0.25">
      <c r="D3">
        <v>400</v>
      </c>
      <c r="E3">
        <v>300</v>
      </c>
      <c r="F3">
        <v>190</v>
      </c>
      <c r="G3">
        <v>0.75</v>
      </c>
      <c r="I3">
        <v>35</v>
      </c>
      <c r="J3">
        <f t="shared" ref="J3:J35" si="0">(D3+F3)/(2*COS(I3*PI()/180))</f>
        <v>360.12850368462955</v>
      </c>
      <c r="K3">
        <f t="shared" ref="K3:K35" si="1">E3*TAN(I3*PI()/180)</f>
        <v>210.06226146291291</v>
      </c>
      <c r="L3">
        <f t="shared" ref="L3" si="2">SQRT(K3^2+E3^2)</f>
        <v>366.23237662843684</v>
      </c>
      <c r="M3">
        <f t="shared" ref="M3" si="3">L3^2*SQRT(1-0.3^2)/(J3*G3)</f>
        <v>473.71311307655736</v>
      </c>
      <c r="Q3" t="s">
        <v>71</v>
      </c>
      <c r="R3" t="s">
        <v>72</v>
      </c>
      <c r="T3" t="s">
        <v>2</v>
      </c>
      <c r="U3" t="s">
        <v>9</v>
      </c>
      <c r="V3" t="s">
        <v>5</v>
      </c>
      <c r="W3" t="s">
        <v>1</v>
      </c>
      <c r="X3" t="s">
        <v>58</v>
      </c>
      <c r="Y3" t="s">
        <v>10</v>
      </c>
      <c r="AA3" t="s">
        <v>73</v>
      </c>
      <c r="AG3" t="s">
        <v>11</v>
      </c>
      <c r="AH3" t="s">
        <v>12</v>
      </c>
      <c r="AI3" t="s">
        <v>13</v>
      </c>
      <c r="AJ3" t="s">
        <v>14</v>
      </c>
      <c r="AK3" t="s">
        <v>15</v>
      </c>
      <c r="AL3" t="s">
        <v>16</v>
      </c>
    </row>
    <row r="4" spans="2:38" x14ac:dyDescent="0.25">
      <c r="B4">
        <v>672.11</v>
      </c>
      <c r="C4">
        <v>0.24</v>
      </c>
      <c r="D4">
        <v>128.04</v>
      </c>
      <c r="E4">
        <v>15.24</v>
      </c>
      <c r="F4">
        <v>101.63</v>
      </c>
      <c r="G4">
        <v>0.19</v>
      </c>
      <c r="H4">
        <v>0.79</v>
      </c>
      <c r="I4">
        <v>60</v>
      </c>
      <c r="J4">
        <f t="shared" si="0"/>
        <v>229.66999999999993</v>
      </c>
      <c r="K4">
        <f t="shared" si="1"/>
        <v>26.396454307349682</v>
      </c>
      <c r="L4">
        <f t="shared" ref="L4:L35" si="4">SQRT(K4^2+E4^2)</f>
        <v>30.479999999999993</v>
      </c>
      <c r="M4">
        <f t="shared" ref="M4:M35" si="5">L4^2*SQRT(1-0.3^2)/(J4*G4)</f>
        <v>20.309196899626365</v>
      </c>
      <c r="N4">
        <v>1208.7894736842102</v>
      </c>
      <c r="O4">
        <f t="shared" ref="O4:O35" si="6">H4</f>
        <v>0.79</v>
      </c>
      <c r="P4">
        <v>1</v>
      </c>
      <c r="Q4">
        <f t="shared" ref="Q4:Q35" si="7">J4/G4</f>
        <v>1208.7894736842102</v>
      </c>
      <c r="R4">
        <f t="shared" ref="R4:R35" si="8">L4/J4</f>
        <v>0.13271215221840033</v>
      </c>
      <c r="T4">
        <v>33</v>
      </c>
      <c r="U4">
        <v>66</v>
      </c>
      <c r="V4">
        <f>(U4^2*(1-0.3^2)^0.5)/(T4*Z4)</f>
        <v>2.5183994917407366</v>
      </c>
      <c r="W4">
        <f>U4/T4</f>
        <v>2</v>
      </c>
      <c r="X4">
        <f>T4/V4</f>
        <v>13.103560459023978</v>
      </c>
      <c r="Y4">
        <f>U4^2*(1-0.3^2)^0.5/(V4*T4)</f>
        <v>50</v>
      </c>
      <c r="Z4">
        <v>50</v>
      </c>
      <c r="AA4">
        <f>1-0.902*(1-EXP(-(1/16*SQRT(X4))))</f>
        <v>0.81736707837330747</v>
      </c>
      <c r="AF4" t="s">
        <v>10</v>
      </c>
      <c r="AG4" t="s">
        <v>6</v>
      </c>
      <c r="AH4" t="s">
        <v>6</v>
      </c>
      <c r="AI4" t="s">
        <v>6</v>
      </c>
      <c r="AJ4" t="s">
        <v>6</v>
      </c>
      <c r="AK4" t="s">
        <v>6</v>
      </c>
      <c r="AL4" t="s">
        <v>6</v>
      </c>
    </row>
    <row r="5" spans="2:38" x14ac:dyDescent="0.25">
      <c r="B5">
        <v>672.11</v>
      </c>
      <c r="C5">
        <v>0.24</v>
      </c>
      <c r="D5">
        <v>128.04</v>
      </c>
      <c r="E5">
        <v>15.24</v>
      </c>
      <c r="F5">
        <v>101.63</v>
      </c>
      <c r="G5">
        <v>0.19</v>
      </c>
      <c r="H5">
        <v>0.78</v>
      </c>
      <c r="I5">
        <v>60</v>
      </c>
      <c r="J5">
        <f t="shared" si="0"/>
        <v>229.66999999999993</v>
      </c>
      <c r="K5">
        <f t="shared" si="1"/>
        <v>26.396454307349682</v>
      </c>
      <c r="L5">
        <f t="shared" si="4"/>
        <v>30.479999999999993</v>
      </c>
      <c r="M5">
        <f t="shared" si="5"/>
        <v>20.309196899626365</v>
      </c>
      <c r="N5">
        <v>1208.7894736842102</v>
      </c>
      <c r="O5">
        <f t="shared" si="6"/>
        <v>0.78</v>
      </c>
      <c r="P5">
        <v>2</v>
      </c>
      <c r="Q5">
        <f t="shared" si="7"/>
        <v>1208.7894736842102</v>
      </c>
      <c r="R5">
        <f t="shared" si="8"/>
        <v>0.13271215221840033</v>
      </c>
      <c r="T5">
        <v>33</v>
      </c>
      <c r="U5">
        <v>66</v>
      </c>
      <c r="V5">
        <f t="shared" ref="V5:V14" si="9">(U5^2*(1-0.3^2)^0.5)/(T5*Z5)</f>
        <v>1.2591997458703683</v>
      </c>
      <c r="W5">
        <f t="shared" ref="W5:W14" si="10">U5/T5</f>
        <v>2</v>
      </c>
      <c r="X5">
        <f t="shared" ref="X5:X14" si="11">T5/V5</f>
        <v>26.207120918047956</v>
      </c>
      <c r="Y5">
        <f t="shared" ref="Y5:Y14" si="12">U5^2*(1-0.3^2)^0.5/(V5*T5)</f>
        <v>100</v>
      </c>
      <c r="Z5">
        <v>100</v>
      </c>
      <c r="AA5">
        <f t="shared" ref="AA5:AA14" si="13">1-0.902*(1-EXP(-(1/16*SQRT(X5))))</f>
        <v>0.75301553383824471</v>
      </c>
      <c r="AF5">
        <v>50</v>
      </c>
      <c r="AG5">
        <v>0.74099999999999999</v>
      </c>
      <c r="AH5">
        <v>0.65700000000000003</v>
      </c>
      <c r="AI5">
        <v>0.62</v>
      </c>
      <c r="AJ5">
        <v>0.56100000000000005</v>
      </c>
      <c r="AK5">
        <v>0.52300000000000002</v>
      </c>
      <c r="AL5">
        <v>0.47799999999999998</v>
      </c>
    </row>
    <row r="6" spans="2:38" x14ac:dyDescent="0.25">
      <c r="B6">
        <v>995.43</v>
      </c>
      <c r="C6">
        <v>0.28000000000000003</v>
      </c>
      <c r="D6">
        <v>126.42</v>
      </c>
      <c r="E6">
        <v>25.12</v>
      </c>
      <c r="F6">
        <v>101.3</v>
      </c>
      <c r="G6">
        <v>0.13</v>
      </c>
      <c r="H6">
        <v>0.59</v>
      </c>
      <c r="I6">
        <v>45</v>
      </c>
      <c r="J6">
        <f t="shared" si="0"/>
        <v>161.0223562118006</v>
      </c>
      <c r="K6">
        <f t="shared" si="1"/>
        <v>25.119999999999997</v>
      </c>
      <c r="L6">
        <f t="shared" si="4"/>
        <v>35.525044686812151</v>
      </c>
      <c r="M6">
        <f t="shared" si="5"/>
        <v>57.512259786109325</v>
      </c>
      <c r="N6">
        <v>1238.633509321543</v>
      </c>
      <c r="O6">
        <f t="shared" si="6"/>
        <v>0.59</v>
      </c>
      <c r="P6">
        <v>3</v>
      </c>
      <c r="Q6">
        <f t="shared" si="7"/>
        <v>1238.633509321543</v>
      </c>
      <c r="R6">
        <f t="shared" si="8"/>
        <v>0.22062181626558935</v>
      </c>
      <c r="S6">
        <f>0.497/0.33</f>
        <v>1.5060606060606059</v>
      </c>
      <c r="T6">
        <v>33</v>
      </c>
      <c r="U6">
        <v>66</v>
      </c>
      <c r="V6">
        <f t="shared" si="9"/>
        <v>0.62959987293518416</v>
      </c>
      <c r="W6">
        <f t="shared" si="10"/>
        <v>2</v>
      </c>
      <c r="X6">
        <f t="shared" si="11"/>
        <v>52.414241836095911</v>
      </c>
      <c r="Y6">
        <f t="shared" si="12"/>
        <v>200</v>
      </c>
      <c r="Z6">
        <v>200</v>
      </c>
      <c r="AA6">
        <f t="shared" si="13"/>
        <v>0.67171285304584072</v>
      </c>
      <c r="AF6">
        <v>100</v>
      </c>
      <c r="AG6">
        <v>0.65200000000000002</v>
      </c>
      <c r="AH6">
        <v>0.55300000000000005</v>
      </c>
      <c r="AI6">
        <v>0.47699999999999998</v>
      </c>
      <c r="AJ6">
        <v>0.41199999999999998</v>
      </c>
      <c r="AK6">
        <v>0.374</v>
      </c>
      <c r="AL6">
        <v>0.34100000000000003</v>
      </c>
    </row>
    <row r="7" spans="2:38" x14ac:dyDescent="0.25">
      <c r="B7">
        <v>995.43</v>
      </c>
      <c r="C7">
        <v>0.28000000000000003</v>
      </c>
      <c r="D7">
        <v>126.42</v>
      </c>
      <c r="E7">
        <v>25.12</v>
      </c>
      <c r="F7">
        <v>101.3</v>
      </c>
      <c r="G7">
        <v>0.13</v>
      </c>
      <c r="H7">
        <v>0.57999999999999996</v>
      </c>
      <c r="I7">
        <v>45</v>
      </c>
      <c r="J7">
        <f t="shared" si="0"/>
        <v>161.0223562118006</v>
      </c>
      <c r="K7">
        <f t="shared" si="1"/>
        <v>25.119999999999997</v>
      </c>
      <c r="L7">
        <f t="shared" si="4"/>
        <v>35.525044686812151</v>
      </c>
      <c r="M7">
        <f t="shared" si="5"/>
        <v>57.512259786109325</v>
      </c>
      <c r="N7">
        <v>1238.633509321543</v>
      </c>
      <c r="O7">
        <f t="shared" si="6"/>
        <v>0.57999999999999996</v>
      </c>
      <c r="P7">
        <v>4</v>
      </c>
      <c r="Q7">
        <f t="shared" si="7"/>
        <v>1238.633509321543</v>
      </c>
      <c r="R7">
        <f t="shared" si="8"/>
        <v>0.22062181626558935</v>
      </c>
      <c r="T7">
        <v>33</v>
      </c>
      <c r="U7">
        <v>66</v>
      </c>
      <c r="V7">
        <f t="shared" si="9"/>
        <v>0.31479993646759208</v>
      </c>
      <c r="W7">
        <f t="shared" si="10"/>
        <v>2</v>
      </c>
      <c r="X7">
        <f t="shared" si="11"/>
        <v>104.82848367219182</v>
      </c>
      <c r="Y7">
        <f t="shared" si="12"/>
        <v>400</v>
      </c>
      <c r="Z7">
        <v>400</v>
      </c>
      <c r="AA7">
        <f t="shared" si="13"/>
        <v>0.57366003278204059</v>
      </c>
      <c r="AF7">
        <v>200</v>
      </c>
      <c r="AG7">
        <v>0.61799999999999999</v>
      </c>
      <c r="AH7">
        <v>0.53300000000000003</v>
      </c>
      <c r="AI7">
        <v>0.439</v>
      </c>
      <c r="AJ7">
        <v>0.36299999999999999</v>
      </c>
      <c r="AK7">
        <v>0.32500000000000001</v>
      </c>
      <c r="AL7">
        <v>0.28999999999999998</v>
      </c>
    </row>
    <row r="8" spans="2:38" x14ac:dyDescent="0.25">
      <c r="B8">
        <v>995.43</v>
      </c>
      <c r="C8">
        <v>0.28000000000000003</v>
      </c>
      <c r="D8">
        <v>126.42</v>
      </c>
      <c r="E8">
        <v>25.12</v>
      </c>
      <c r="F8">
        <v>101.3</v>
      </c>
      <c r="G8">
        <v>0.13</v>
      </c>
      <c r="H8">
        <v>0.66</v>
      </c>
      <c r="I8">
        <v>45</v>
      </c>
      <c r="J8">
        <f t="shared" si="0"/>
        <v>161.0223562118006</v>
      </c>
      <c r="K8">
        <f t="shared" si="1"/>
        <v>25.119999999999997</v>
      </c>
      <c r="L8">
        <f t="shared" si="4"/>
        <v>35.525044686812151</v>
      </c>
      <c r="M8">
        <f t="shared" si="5"/>
        <v>57.512259786109325</v>
      </c>
      <c r="N8">
        <v>1238.633509321543</v>
      </c>
      <c r="O8">
        <f t="shared" si="6"/>
        <v>0.66</v>
      </c>
      <c r="P8">
        <v>5</v>
      </c>
      <c r="Q8">
        <f t="shared" si="7"/>
        <v>1238.633509321543</v>
      </c>
      <c r="R8">
        <f t="shared" si="8"/>
        <v>0.22062181626558935</v>
      </c>
      <c r="T8">
        <v>33</v>
      </c>
      <c r="U8">
        <v>66</v>
      </c>
      <c r="V8">
        <f t="shared" si="9"/>
        <v>0.1798856779814812</v>
      </c>
      <c r="W8">
        <f t="shared" si="10"/>
        <v>2</v>
      </c>
      <c r="X8">
        <f t="shared" si="11"/>
        <v>183.44984642633568</v>
      </c>
      <c r="Y8">
        <f t="shared" si="12"/>
        <v>700</v>
      </c>
      <c r="Z8">
        <v>700</v>
      </c>
      <c r="AA8">
        <f t="shared" si="13"/>
        <v>0.48487113539261983</v>
      </c>
      <c r="AF8">
        <v>400</v>
      </c>
      <c r="AG8">
        <v>0.57099999999999995</v>
      </c>
      <c r="AH8">
        <v>0.53700000000000003</v>
      </c>
      <c r="AI8">
        <v>0.45700000000000002</v>
      </c>
      <c r="AJ8">
        <v>0.35299999999999998</v>
      </c>
      <c r="AK8">
        <v>0.314</v>
      </c>
      <c r="AL8">
        <v>0.27100000000000002</v>
      </c>
    </row>
    <row r="9" spans="2:38" x14ac:dyDescent="0.25">
      <c r="B9">
        <v>995.43</v>
      </c>
      <c r="C9">
        <v>0.28000000000000003</v>
      </c>
      <c r="D9">
        <v>126.42</v>
      </c>
      <c r="E9">
        <v>25.12</v>
      </c>
      <c r="F9">
        <v>101.3</v>
      </c>
      <c r="G9">
        <v>0.13</v>
      </c>
      <c r="H9">
        <v>0.65</v>
      </c>
      <c r="I9">
        <v>45</v>
      </c>
      <c r="J9">
        <f t="shared" si="0"/>
        <v>161.0223562118006</v>
      </c>
      <c r="K9">
        <f t="shared" si="1"/>
        <v>25.119999999999997</v>
      </c>
      <c r="L9">
        <f t="shared" si="4"/>
        <v>35.525044686812151</v>
      </c>
      <c r="M9">
        <f t="shared" si="5"/>
        <v>57.512259786109325</v>
      </c>
      <c r="N9">
        <v>1238.633509321543</v>
      </c>
      <c r="O9">
        <f t="shared" si="6"/>
        <v>0.65</v>
      </c>
      <c r="P9">
        <v>6</v>
      </c>
      <c r="Q9">
        <f t="shared" si="7"/>
        <v>1238.633509321543</v>
      </c>
      <c r="R9">
        <f t="shared" si="8"/>
        <v>0.22062181626558935</v>
      </c>
      <c r="T9">
        <v>33</v>
      </c>
      <c r="U9">
        <v>66</v>
      </c>
      <c r="V9">
        <f t="shared" si="9"/>
        <v>0.12591997458703683</v>
      </c>
      <c r="W9">
        <f t="shared" si="10"/>
        <v>2</v>
      </c>
      <c r="X9">
        <f t="shared" si="11"/>
        <v>262.07120918047957</v>
      </c>
      <c r="Y9">
        <f t="shared" si="12"/>
        <v>1000.0000000000001</v>
      </c>
      <c r="Z9">
        <v>1000</v>
      </c>
      <c r="AA9">
        <f t="shared" si="13"/>
        <v>0.42593852669445376</v>
      </c>
      <c r="AF9">
        <v>700</v>
      </c>
      <c r="AG9">
        <v>0.505</v>
      </c>
      <c r="AH9">
        <v>0.495</v>
      </c>
      <c r="AI9">
        <v>0.45900000000000002</v>
      </c>
      <c r="AJ9">
        <v>0.35699999999999998</v>
      </c>
      <c r="AK9">
        <v>0.3</v>
      </c>
      <c r="AL9">
        <v>0.27200000000000002</v>
      </c>
    </row>
    <row r="10" spans="2:38" x14ac:dyDescent="0.25">
      <c r="B10">
        <v>496.82</v>
      </c>
      <c r="C10">
        <v>0.56999999999999995</v>
      </c>
      <c r="D10">
        <v>126.19</v>
      </c>
      <c r="E10">
        <v>36.200000000000003</v>
      </c>
      <c r="F10">
        <v>63.5</v>
      </c>
      <c r="G10">
        <v>0.25</v>
      </c>
      <c r="H10">
        <v>0.65</v>
      </c>
      <c r="I10">
        <v>60</v>
      </c>
      <c r="J10">
        <f t="shared" si="0"/>
        <v>189.68999999999997</v>
      </c>
      <c r="K10">
        <f t="shared" si="1"/>
        <v>62.700239233993344</v>
      </c>
      <c r="L10">
        <f t="shared" si="4"/>
        <v>72.399999999999991</v>
      </c>
      <c r="M10">
        <f t="shared" si="5"/>
        <v>105.4419389196961</v>
      </c>
      <c r="N10">
        <v>758.75999999999988</v>
      </c>
      <c r="O10">
        <f t="shared" si="6"/>
        <v>0.65</v>
      </c>
      <c r="P10">
        <v>7</v>
      </c>
      <c r="Q10">
        <f t="shared" si="7"/>
        <v>758.75999999999988</v>
      </c>
      <c r="R10">
        <f t="shared" si="8"/>
        <v>0.38167536506932365</v>
      </c>
      <c r="T10">
        <v>33</v>
      </c>
      <c r="U10">
        <v>66</v>
      </c>
      <c r="V10">
        <f t="shared" si="9"/>
        <v>8.3946649724691222E-2</v>
      </c>
      <c r="W10">
        <f t="shared" si="10"/>
        <v>2</v>
      </c>
      <c r="X10">
        <f t="shared" si="11"/>
        <v>393.10681377071933</v>
      </c>
      <c r="Y10">
        <f t="shared" si="12"/>
        <v>1500.0000000000002</v>
      </c>
      <c r="Z10">
        <v>1500</v>
      </c>
      <c r="AA10">
        <f t="shared" si="13"/>
        <v>0.35923801590418014</v>
      </c>
      <c r="AF10">
        <v>1000</v>
      </c>
      <c r="AG10">
        <v>0.46800000000000003</v>
      </c>
      <c r="AH10">
        <v>0.45900000000000002</v>
      </c>
      <c r="AI10">
        <v>0.44400000000000001</v>
      </c>
      <c r="AJ10">
        <v>0.36599999999999999</v>
      </c>
      <c r="AK10">
        <v>0.308</v>
      </c>
      <c r="AL10">
        <v>0.26900000000000002</v>
      </c>
    </row>
    <row r="11" spans="2:38" x14ac:dyDescent="0.25">
      <c r="B11">
        <v>993.63</v>
      </c>
      <c r="C11">
        <v>0.56999999999999995</v>
      </c>
      <c r="D11">
        <v>126.19</v>
      </c>
      <c r="E11">
        <v>36.200000000000003</v>
      </c>
      <c r="F11">
        <v>63.5</v>
      </c>
      <c r="G11">
        <v>0.13</v>
      </c>
      <c r="H11">
        <v>0.5</v>
      </c>
      <c r="I11">
        <v>60</v>
      </c>
      <c r="J11">
        <f t="shared" si="0"/>
        <v>189.68999999999997</v>
      </c>
      <c r="K11">
        <f t="shared" si="1"/>
        <v>62.700239233993344</v>
      </c>
      <c r="L11">
        <f t="shared" si="4"/>
        <v>72.399999999999991</v>
      </c>
      <c r="M11">
        <f t="shared" si="5"/>
        <v>202.77295946095401</v>
      </c>
      <c r="N11">
        <v>1459.153846153846</v>
      </c>
      <c r="O11">
        <f t="shared" si="6"/>
        <v>0.5</v>
      </c>
      <c r="P11">
        <v>8</v>
      </c>
      <c r="Q11">
        <f t="shared" si="7"/>
        <v>1459.153846153846</v>
      </c>
      <c r="R11">
        <f t="shared" si="8"/>
        <v>0.38167536506932365</v>
      </c>
      <c r="T11">
        <v>33</v>
      </c>
      <c r="U11">
        <v>66</v>
      </c>
      <c r="V11">
        <f t="shared" si="9"/>
        <v>6.2959987293518413E-2</v>
      </c>
      <c r="W11">
        <f t="shared" si="10"/>
        <v>2</v>
      </c>
      <c r="X11">
        <f t="shared" si="11"/>
        <v>524.14241836095914</v>
      </c>
      <c r="Y11">
        <f t="shared" si="12"/>
        <v>2000.0000000000002</v>
      </c>
      <c r="Z11">
        <v>2000</v>
      </c>
      <c r="AA11">
        <f t="shared" si="13"/>
        <v>0.31366574155310489</v>
      </c>
      <c r="AF11">
        <v>1500</v>
      </c>
      <c r="AG11">
        <v>0.42</v>
      </c>
      <c r="AH11">
        <v>0.41599999999999998</v>
      </c>
      <c r="AI11">
        <v>0.40799999999999997</v>
      </c>
      <c r="AJ11">
        <v>0.374</v>
      </c>
      <c r="AK11">
        <v>0.308</v>
      </c>
      <c r="AL11">
        <v>0.27700000000000002</v>
      </c>
    </row>
    <row r="12" spans="2:38" x14ac:dyDescent="0.25">
      <c r="B12">
        <v>993.63</v>
      </c>
      <c r="C12">
        <v>0.56999999999999995</v>
      </c>
      <c r="D12">
        <v>126.19</v>
      </c>
      <c r="E12">
        <v>36.200000000000003</v>
      </c>
      <c r="F12">
        <v>63.5</v>
      </c>
      <c r="G12">
        <v>0.13</v>
      </c>
      <c r="H12">
        <v>0.48</v>
      </c>
      <c r="I12">
        <v>60</v>
      </c>
      <c r="J12">
        <f t="shared" si="0"/>
        <v>189.68999999999997</v>
      </c>
      <c r="K12">
        <f t="shared" si="1"/>
        <v>62.700239233993344</v>
      </c>
      <c r="L12">
        <f t="shared" si="4"/>
        <v>72.399999999999991</v>
      </c>
      <c r="M12">
        <f t="shared" si="5"/>
        <v>202.77295946095401</v>
      </c>
      <c r="N12">
        <v>1459.153846153846</v>
      </c>
      <c r="O12">
        <f t="shared" si="6"/>
        <v>0.48</v>
      </c>
      <c r="P12">
        <v>9</v>
      </c>
      <c r="Q12">
        <f t="shared" si="7"/>
        <v>1459.153846153846</v>
      </c>
      <c r="R12">
        <f t="shared" si="8"/>
        <v>0.38167536506932365</v>
      </c>
      <c r="T12">
        <v>33</v>
      </c>
      <c r="U12">
        <v>66</v>
      </c>
      <c r="V12">
        <f t="shared" si="9"/>
        <v>4.1973324862345611E-2</v>
      </c>
      <c r="W12">
        <f t="shared" si="10"/>
        <v>2</v>
      </c>
      <c r="X12">
        <f t="shared" si="11"/>
        <v>786.21362754143865</v>
      </c>
      <c r="Y12">
        <f t="shared" si="12"/>
        <v>3000.0000000000005</v>
      </c>
      <c r="Z12">
        <v>3000</v>
      </c>
      <c r="AA12">
        <f t="shared" si="13"/>
        <v>0.25435760053999423</v>
      </c>
      <c r="AF12">
        <v>2000</v>
      </c>
      <c r="AG12">
        <v>0.4</v>
      </c>
      <c r="AH12">
        <v>0.39400000000000002</v>
      </c>
      <c r="AI12">
        <v>0.38700000000000001</v>
      </c>
      <c r="AJ12">
        <v>0.35099999999999998</v>
      </c>
      <c r="AK12">
        <v>0.315</v>
      </c>
      <c r="AL12">
        <v>0.27900000000000003</v>
      </c>
    </row>
    <row r="13" spans="2:38" x14ac:dyDescent="0.25">
      <c r="B13">
        <v>993.63</v>
      </c>
      <c r="C13">
        <v>0.56999999999999995</v>
      </c>
      <c r="D13">
        <v>126.19</v>
      </c>
      <c r="E13">
        <v>36.200000000000003</v>
      </c>
      <c r="F13">
        <v>63.5</v>
      </c>
      <c r="G13">
        <v>0.13</v>
      </c>
      <c r="H13">
        <v>0.73</v>
      </c>
      <c r="I13">
        <v>60</v>
      </c>
      <c r="J13">
        <f t="shared" si="0"/>
        <v>189.68999999999997</v>
      </c>
      <c r="K13">
        <f t="shared" si="1"/>
        <v>62.700239233993344</v>
      </c>
      <c r="L13">
        <f t="shared" si="4"/>
        <v>72.399999999999991</v>
      </c>
      <c r="M13">
        <f t="shared" si="5"/>
        <v>202.77295946095401</v>
      </c>
      <c r="N13">
        <v>1459.153846153846</v>
      </c>
      <c r="O13">
        <f t="shared" si="6"/>
        <v>0.73</v>
      </c>
      <c r="P13">
        <v>10</v>
      </c>
      <c r="Q13">
        <f t="shared" si="7"/>
        <v>1459.153846153846</v>
      </c>
      <c r="R13">
        <f t="shared" si="8"/>
        <v>0.38167536506932365</v>
      </c>
      <c r="T13">
        <v>33</v>
      </c>
      <c r="U13">
        <v>66</v>
      </c>
      <c r="V13">
        <f t="shared" si="9"/>
        <v>2.5183994917407367E-2</v>
      </c>
      <c r="W13">
        <f t="shared" si="10"/>
        <v>2</v>
      </c>
      <c r="X13">
        <f t="shared" si="11"/>
        <v>1310.3560459023977</v>
      </c>
      <c r="Y13">
        <f t="shared" si="12"/>
        <v>5000</v>
      </c>
      <c r="Z13">
        <v>5000</v>
      </c>
      <c r="AA13">
        <f t="shared" si="13"/>
        <v>0.1918959256918692</v>
      </c>
      <c r="AF13">
        <v>3000</v>
      </c>
      <c r="AG13">
        <v>0.38</v>
      </c>
      <c r="AH13">
        <v>0.37</v>
      </c>
      <c r="AI13">
        <v>0.36499999999999999</v>
      </c>
      <c r="AJ13">
        <v>0.33700000000000002</v>
      </c>
      <c r="AK13">
        <v>0.313</v>
      </c>
      <c r="AL13">
        <v>0.28399999999999997</v>
      </c>
    </row>
    <row r="14" spans="2:38" x14ac:dyDescent="0.25">
      <c r="B14">
        <v>993.63</v>
      </c>
      <c r="C14">
        <v>0.56999999999999995</v>
      </c>
      <c r="D14">
        <v>126.19</v>
      </c>
      <c r="E14">
        <v>36.200000000000003</v>
      </c>
      <c r="F14">
        <v>63.5</v>
      </c>
      <c r="G14">
        <v>0.13</v>
      </c>
      <c r="H14">
        <v>0.68</v>
      </c>
      <c r="I14">
        <v>60</v>
      </c>
      <c r="J14">
        <f t="shared" si="0"/>
        <v>189.68999999999997</v>
      </c>
      <c r="K14">
        <f t="shared" si="1"/>
        <v>62.700239233993344</v>
      </c>
      <c r="L14">
        <f t="shared" si="4"/>
        <v>72.399999999999991</v>
      </c>
      <c r="M14">
        <f t="shared" si="5"/>
        <v>202.77295946095401</v>
      </c>
      <c r="N14">
        <v>1459.153846153846</v>
      </c>
      <c r="O14">
        <f t="shared" si="6"/>
        <v>0.68</v>
      </c>
      <c r="P14">
        <v>11</v>
      </c>
      <c r="Q14">
        <f t="shared" si="7"/>
        <v>1459.153846153846</v>
      </c>
      <c r="R14">
        <f t="shared" si="8"/>
        <v>0.38167536506932365</v>
      </c>
      <c r="T14">
        <v>33</v>
      </c>
      <c r="U14">
        <v>66</v>
      </c>
      <c r="V14">
        <f t="shared" si="9"/>
        <v>1.2591997458703683E-2</v>
      </c>
      <c r="W14">
        <f t="shared" si="10"/>
        <v>2</v>
      </c>
      <c r="X14">
        <f t="shared" si="11"/>
        <v>2620.7120918047954</v>
      </c>
      <c r="Y14">
        <f t="shared" si="12"/>
        <v>10000</v>
      </c>
      <c r="Z14">
        <v>10000</v>
      </c>
      <c r="AA14">
        <f t="shared" si="13"/>
        <v>0.13478384781724573</v>
      </c>
      <c r="AF14">
        <v>5000</v>
      </c>
      <c r="AG14">
        <v>0.34</v>
      </c>
      <c r="AH14">
        <v>0.33800000000000002</v>
      </c>
      <c r="AI14">
        <v>0.33200000000000002</v>
      </c>
      <c r="AJ14">
        <v>0.316</v>
      </c>
      <c r="AK14">
        <v>0.30299999999999999</v>
      </c>
      <c r="AL14">
        <v>0.28399999999999997</v>
      </c>
    </row>
    <row r="15" spans="2:38" x14ac:dyDescent="0.25">
      <c r="B15">
        <v>533.13</v>
      </c>
      <c r="C15">
        <v>0.49</v>
      </c>
      <c r="D15">
        <v>135.41999999999999</v>
      </c>
      <c r="E15">
        <v>57.38</v>
      </c>
      <c r="F15">
        <v>102.29</v>
      </c>
      <c r="G15">
        <v>0.25</v>
      </c>
      <c r="H15">
        <v>0.54</v>
      </c>
      <c r="I15">
        <v>30</v>
      </c>
      <c r="J15">
        <f t="shared" si="0"/>
        <v>137.24193248906593</v>
      </c>
      <c r="K15">
        <f t="shared" si="1"/>
        <v>33.128358446100727</v>
      </c>
      <c r="L15">
        <f t="shared" si="4"/>
        <v>66.256716892201453</v>
      </c>
      <c r="M15">
        <f t="shared" si="5"/>
        <v>122.05446944547899</v>
      </c>
      <c r="N15">
        <v>548.96772995626372</v>
      </c>
      <c r="O15">
        <f t="shared" si="6"/>
        <v>0.54</v>
      </c>
      <c r="P15">
        <v>12</v>
      </c>
      <c r="Q15">
        <f t="shared" si="7"/>
        <v>548.96772995626372</v>
      </c>
      <c r="R15">
        <f t="shared" si="8"/>
        <v>0.48277312691935553</v>
      </c>
      <c r="AF15">
        <v>10000</v>
      </c>
      <c r="AG15">
        <v>0.30199999999999999</v>
      </c>
      <c r="AH15">
        <v>0.30199999999999999</v>
      </c>
      <c r="AI15">
        <v>0.29899999999999999</v>
      </c>
      <c r="AJ15">
        <v>0.28799999999999998</v>
      </c>
      <c r="AK15">
        <v>0.27700000000000002</v>
      </c>
      <c r="AL15">
        <v>0.27300000000000002</v>
      </c>
    </row>
    <row r="16" spans="2:38" x14ac:dyDescent="0.25">
      <c r="B16">
        <v>1063.76</v>
      </c>
      <c r="C16">
        <v>0.49</v>
      </c>
      <c r="D16">
        <v>135.1</v>
      </c>
      <c r="E16">
        <v>57.4</v>
      </c>
      <c r="F16">
        <v>101.96</v>
      </c>
      <c r="G16">
        <v>0.13</v>
      </c>
      <c r="H16">
        <v>0.44</v>
      </c>
      <c r="I16">
        <v>30</v>
      </c>
      <c r="J16">
        <f t="shared" si="0"/>
        <v>136.86665481409267</v>
      </c>
      <c r="K16">
        <f t="shared" si="1"/>
        <v>33.139905451484516</v>
      </c>
      <c r="L16">
        <f t="shared" si="4"/>
        <v>66.279810902969032</v>
      </c>
      <c r="M16">
        <f t="shared" si="5"/>
        <v>235.52782010885079</v>
      </c>
      <c r="N16">
        <v>1052.8204216468666</v>
      </c>
      <c r="O16">
        <f t="shared" si="6"/>
        <v>0.44</v>
      </c>
      <c r="P16">
        <v>13</v>
      </c>
      <c r="Q16">
        <f t="shared" si="7"/>
        <v>1052.8204216468666</v>
      </c>
      <c r="R16">
        <f t="shared" si="8"/>
        <v>0.48426558677128156</v>
      </c>
    </row>
    <row r="17" spans="2:33" x14ac:dyDescent="0.25">
      <c r="B17">
        <v>1775.22</v>
      </c>
      <c r="C17">
        <v>0.49</v>
      </c>
      <c r="D17">
        <v>135.27000000000001</v>
      </c>
      <c r="E17">
        <v>57.48</v>
      </c>
      <c r="F17">
        <v>102.09</v>
      </c>
      <c r="G17">
        <v>0.08</v>
      </c>
      <c r="H17">
        <v>0.44</v>
      </c>
      <c r="I17">
        <v>30</v>
      </c>
      <c r="J17">
        <f t="shared" si="0"/>
        <v>137.03985989484957</v>
      </c>
      <c r="K17">
        <f t="shared" si="1"/>
        <v>33.186093473019682</v>
      </c>
      <c r="L17">
        <f t="shared" si="4"/>
        <v>66.372186946039378</v>
      </c>
      <c r="M17">
        <f t="shared" si="5"/>
        <v>383.31521555304471</v>
      </c>
      <c r="N17">
        <v>1712.9982486856195</v>
      </c>
      <c r="O17">
        <f t="shared" si="6"/>
        <v>0.44</v>
      </c>
      <c r="P17">
        <v>14</v>
      </c>
      <c r="Q17">
        <f t="shared" si="7"/>
        <v>1712.9982486856195</v>
      </c>
      <c r="R17">
        <f t="shared" si="8"/>
        <v>0.48432760364004046</v>
      </c>
    </row>
    <row r="18" spans="2:33" x14ac:dyDescent="0.25">
      <c r="B18">
        <v>1775.22</v>
      </c>
      <c r="C18">
        <v>0.49</v>
      </c>
      <c r="D18">
        <v>135.27000000000001</v>
      </c>
      <c r="E18">
        <v>57.48</v>
      </c>
      <c r="F18">
        <v>102.09</v>
      </c>
      <c r="G18">
        <v>0.08</v>
      </c>
      <c r="H18">
        <v>0.4</v>
      </c>
      <c r="I18">
        <v>30</v>
      </c>
      <c r="J18">
        <f t="shared" si="0"/>
        <v>137.03985989484957</v>
      </c>
      <c r="K18">
        <f t="shared" si="1"/>
        <v>33.186093473019682</v>
      </c>
      <c r="L18">
        <f t="shared" si="4"/>
        <v>66.372186946039378</v>
      </c>
      <c r="M18">
        <f t="shared" si="5"/>
        <v>383.31521555304471</v>
      </c>
      <c r="N18">
        <v>1712.9982486856195</v>
      </c>
      <c r="O18">
        <f t="shared" si="6"/>
        <v>0.4</v>
      </c>
      <c r="P18">
        <v>15</v>
      </c>
      <c r="Q18">
        <f t="shared" si="7"/>
        <v>1712.9982486856195</v>
      </c>
      <c r="R18">
        <f t="shared" si="8"/>
        <v>0.48432760364004046</v>
      </c>
    </row>
    <row r="19" spans="2:33" x14ac:dyDescent="0.25">
      <c r="B19">
        <v>1775.22</v>
      </c>
      <c r="C19">
        <v>0.49</v>
      </c>
      <c r="D19">
        <v>135.27000000000001</v>
      </c>
      <c r="E19">
        <v>57.48</v>
      </c>
      <c r="F19">
        <v>102.09</v>
      </c>
      <c r="G19">
        <v>0.08</v>
      </c>
      <c r="H19">
        <v>0.56999999999999995</v>
      </c>
      <c r="I19">
        <v>30</v>
      </c>
      <c r="J19">
        <f t="shared" si="0"/>
        <v>137.03985989484957</v>
      </c>
      <c r="K19">
        <f t="shared" si="1"/>
        <v>33.186093473019682</v>
      </c>
      <c r="L19">
        <f t="shared" si="4"/>
        <v>66.372186946039378</v>
      </c>
      <c r="M19">
        <f t="shared" si="5"/>
        <v>383.31521555304471</v>
      </c>
      <c r="N19">
        <v>1712.9982486856195</v>
      </c>
      <c r="O19">
        <f t="shared" si="6"/>
        <v>0.56999999999999995</v>
      </c>
      <c r="P19">
        <v>16</v>
      </c>
      <c r="Q19">
        <f t="shared" si="7"/>
        <v>1712.9982486856195</v>
      </c>
      <c r="R19">
        <f t="shared" si="8"/>
        <v>0.48432760364004046</v>
      </c>
      <c r="Y19">
        <v>13.103560459023978</v>
      </c>
      <c r="Z19">
        <v>0.56100000000000005</v>
      </c>
      <c r="AF19">
        <v>50</v>
      </c>
      <c r="AG19">
        <v>0.62</v>
      </c>
    </row>
    <row r="20" spans="2:33" x14ac:dyDescent="0.25">
      <c r="B20">
        <v>1775.22</v>
      </c>
      <c r="C20">
        <v>0.49</v>
      </c>
      <c r="D20">
        <v>135.27000000000001</v>
      </c>
      <c r="E20">
        <v>57.48</v>
      </c>
      <c r="F20">
        <v>102.09</v>
      </c>
      <c r="G20">
        <v>0.08</v>
      </c>
      <c r="H20">
        <v>0.55000000000000004</v>
      </c>
      <c r="I20">
        <v>30</v>
      </c>
      <c r="J20">
        <f t="shared" si="0"/>
        <v>137.03985989484957</v>
      </c>
      <c r="K20">
        <f t="shared" si="1"/>
        <v>33.186093473019682</v>
      </c>
      <c r="L20">
        <f t="shared" si="4"/>
        <v>66.372186946039378</v>
      </c>
      <c r="M20">
        <f t="shared" si="5"/>
        <v>383.31521555304471</v>
      </c>
      <c r="N20">
        <v>1712.9982486856195</v>
      </c>
      <c r="O20">
        <f t="shared" si="6"/>
        <v>0.55000000000000004</v>
      </c>
      <c r="P20">
        <v>17</v>
      </c>
      <c r="Q20">
        <f t="shared" si="7"/>
        <v>1712.9982486856195</v>
      </c>
      <c r="R20">
        <f t="shared" si="8"/>
        <v>0.48432760364004046</v>
      </c>
      <c r="Y20">
        <v>26.207120918047956</v>
      </c>
      <c r="Z20">
        <v>0.41199999999999998</v>
      </c>
      <c r="AF20">
        <v>100</v>
      </c>
      <c r="AG20">
        <v>0.47699999999999998</v>
      </c>
    </row>
    <row r="21" spans="2:33" x14ac:dyDescent="0.25">
      <c r="B21">
        <v>1775.22</v>
      </c>
      <c r="C21">
        <v>0.49</v>
      </c>
      <c r="D21">
        <v>135.27000000000001</v>
      </c>
      <c r="E21">
        <v>57.48</v>
      </c>
      <c r="F21">
        <v>102.09</v>
      </c>
      <c r="G21">
        <v>0.08</v>
      </c>
      <c r="H21">
        <v>0.56999999999999995</v>
      </c>
      <c r="I21">
        <v>30</v>
      </c>
      <c r="J21">
        <f t="shared" si="0"/>
        <v>137.03985989484957</v>
      </c>
      <c r="K21">
        <f t="shared" si="1"/>
        <v>33.186093473019682</v>
      </c>
      <c r="L21">
        <f t="shared" si="4"/>
        <v>66.372186946039378</v>
      </c>
      <c r="M21">
        <f t="shared" si="5"/>
        <v>383.31521555304471</v>
      </c>
      <c r="N21">
        <v>1712.9982486856195</v>
      </c>
      <c r="O21">
        <f t="shared" si="6"/>
        <v>0.56999999999999995</v>
      </c>
      <c r="P21">
        <v>18</v>
      </c>
      <c r="Q21">
        <f t="shared" si="7"/>
        <v>1712.9982486856195</v>
      </c>
      <c r="R21">
        <f t="shared" si="8"/>
        <v>0.48432760364004046</v>
      </c>
      <c r="Y21">
        <v>52.414241836095911</v>
      </c>
      <c r="Z21">
        <v>0.36299999999999999</v>
      </c>
      <c r="AF21">
        <v>200</v>
      </c>
      <c r="AG21">
        <v>0.439</v>
      </c>
    </row>
    <row r="22" spans="2:33" x14ac:dyDescent="0.25">
      <c r="B22">
        <v>1775.22</v>
      </c>
      <c r="C22">
        <v>0.49</v>
      </c>
      <c r="D22">
        <v>135.27000000000001</v>
      </c>
      <c r="E22">
        <v>57.48</v>
      </c>
      <c r="F22">
        <v>102.09</v>
      </c>
      <c r="G22">
        <v>0.08</v>
      </c>
      <c r="H22">
        <v>0.39</v>
      </c>
      <c r="I22">
        <v>30</v>
      </c>
      <c r="J22">
        <f t="shared" si="0"/>
        <v>137.03985989484957</v>
      </c>
      <c r="K22">
        <f t="shared" si="1"/>
        <v>33.186093473019682</v>
      </c>
      <c r="L22">
        <f t="shared" si="4"/>
        <v>66.372186946039378</v>
      </c>
      <c r="M22">
        <f t="shared" si="5"/>
        <v>383.31521555304471</v>
      </c>
      <c r="N22">
        <v>1712.9982486856195</v>
      </c>
      <c r="O22">
        <f t="shared" si="6"/>
        <v>0.39</v>
      </c>
      <c r="P22">
        <v>19</v>
      </c>
      <c r="Q22">
        <f t="shared" si="7"/>
        <v>1712.9982486856195</v>
      </c>
      <c r="R22">
        <f t="shared" si="8"/>
        <v>0.48432760364004046</v>
      </c>
      <c r="Y22">
        <v>104.82848367219182</v>
      </c>
      <c r="Z22">
        <v>0.35299999999999998</v>
      </c>
      <c r="AF22">
        <v>400</v>
      </c>
      <c r="AG22">
        <v>0.45700000000000002</v>
      </c>
    </row>
    <row r="23" spans="2:33" x14ac:dyDescent="0.25">
      <c r="B23">
        <v>1672.82</v>
      </c>
      <c r="C23">
        <v>0.57999999999999996</v>
      </c>
      <c r="D23">
        <v>127.47</v>
      </c>
      <c r="E23">
        <v>69.48</v>
      </c>
      <c r="F23">
        <v>102.18</v>
      </c>
      <c r="G23">
        <v>0.08</v>
      </c>
      <c r="H23">
        <v>0.55000000000000004</v>
      </c>
      <c r="I23">
        <v>20</v>
      </c>
      <c r="J23">
        <f t="shared" si="0"/>
        <v>122.1942127245466</v>
      </c>
      <c r="K23">
        <f t="shared" si="1"/>
        <v>25.288651876815742</v>
      </c>
      <c r="L23">
        <f t="shared" si="4"/>
        <v>73.939071631626376</v>
      </c>
      <c r="M23">
        <f t="shared" si="5"/>
        <v>533.49218039985556</v>
      </c>
      <c r="N23">
        <v>1527.4276590568325</v>
      </c>
      <c r="O23">
        <f t="shared" si="6"/>
        <v>0.55000000000000004</v>
      </c>
      <c r="P23">
        <v>20</v>
      </c>
      <c r="Q23">
        <f t="shared" si="7"/>
        <v>1527.4276590568325</v>
      </c>
      <c r="R23">
        <f t="shared" si="8"/>
        <v>0.60509470934030052</v>
      </c>
      <c r="Y23">
        <v>183.44984642633568</v>
      </c>
      <c r="Z23">
        <v>0.35699999999999998</v>
      </c>
      <c r="AF23">
        <v>700</v>
      </c>
      <c r="AG23">
        <v>0.45900000000000002</v>
      </c>
    </row>
    <row r="24" spans="2:33" x14ac:dyDescent="0.25">
      <c r="B24">
        <v>1672.82</v>
      </c>
      <c r="C24">
        <v>0.57999999999999996</v>
      </c>
      <c r="D24">
        <v>127.47</v>
      </c>
      <c r="E24">
        <v>69.48</v>
      </c>
      <c r="F24">
        <v>102.18</v>
      </c>
      <c r="G24">
        <v>0.08</v>
      </c>
      <c r="H24">
        <v>0.53</v>
      </c>
      <c r="I24">
        <v>20</v>
      </c>
      <c r="J24">
        <f t="shared" si="0"/>
        <v>122.1942127245466</v>
      </c>
      <c r="K24">
        <f t="shared" si="1"/>
        <v>25.288651876815742</v>
      </c>
      <c r="L24">
        <f t="shared" si="4"/>
        <v>73.939071631626376</v>
      </c>
      <c r="M24">
        <f t="shared" si="5"/>
        <v>533.49218039985556</v>
      </c>
      <c r="N24">
        <v>1527.4276590568325</v>
      </c>
      <c r="O24">
        <f t="shared" si="6"/>
        <v>0.53</v>
      </c>
      <c r="P24">
        <v>21</v>
      </c>
      <c r="Q24">
        <f t="shared" si="7"/>
        <v>1527.4276590568325</v>
      </c>
      <c r="R24">
        <f t="shared" si="8"/>
        <v>0.60509470934030052</v>
      </c>
      <c r="Y24">
        <v>262.07120918047957</v>
      </c>
      <c r="Z24">
        <v>0.36599999999999999</v>
      </c>
      <c r="AF24">
        <v>1000</v>
      </c>
      <c r="AG24">
        <v>0.44400000000000001</v>
      </c>
    </row>
    <row r="25" spans="2:33" x14ac:dyDescent="0.25">
      <c r="B25">
        <v>492.95</v>
      </c>
      <c r="C25">
        <v>0.8</v>
      </c>
      <c r="D25">
        <v>125.21</v>
      </c>
      <c r="E25">
        <v>50.29</v>
      </c>
      <c r="F25">
        <v>38.1</v>
      </c>
      <c r="G25">
        <v>0.25</v>
      </c>
      <c r="H25">
        <v>0.62</v>
      </c>
      <c r="I25">
        <v>60</v>
      </c>
      <c r="J25">
        <f t="shared" si="0"/>
        <v>163.30999999999997</v>
      </c>
      <c r="K25">
        <f t="shared" si="1"/>
        <v>87.10483511263881</v>
      </c>
      <c r="L25">
        <f t="shared" si="4"/>
        <v>100.57999999999997</v>
      </c>
      <c r="M25">
        <f t="shared" si="5"/>
        <v>236.36935562258714</v>
      </c>
      <c r="N25">
        <v>653.2399999999999</v>
      </c>
      <c r="O25">
        <f t="shared" si="6"/>
        <v>0.62</v>
      </c>
      <c r="P25">
        <v>22</v>
      </c>
      <c r="Q25">
        <f t="shared" si="7"/>
        <v>653.2399999999999</v>
      </c>
      <c r="R25">
        <f t="shared" si="8"/>
        <v>0.61588390178188712</v>
      </c>
      <c r="Y25">
        <v>393.10681377071933</v>
      </c>
      <c r="Z25">
        <v>0.374</v>
      </c>
      <c r="AF25">
        <v>1500</v>
      </c>
      <c r="AG25">
        <v>0.40799999999999997</v>
      </c>
    </row>
    <row r="26" spans="2:33" x14ac:dyDescent="0.25">
      <c r="B26">
        <v>996.28</v>
      </c>
      <c r="C26">
        <v>0.81</v>
      </c>
      <c r="D26">
        <v>126.53</v>
      </c>
      <c r="E26">
        <v>51.05</v>
      </c>
      <c r="F26">
        <v>38.1</v>
      </c>
      <c r="G26">
        <v>0.13</v>
      </c>
      <c r="H26">
        <v>0.69</v>
      </c>
      <c r="I26">
        <v>60</v>
      </c>
      <c r="J26">
        <f t="shared" si="0"/>
        <v>164.62999999999997</v>
      </c>
      <c r="K26">
        <f t="shared" si="1"/>
        <v>88.421193726391152</v>
      </c>
      <c r="L26">
        <f t="shared" si="4"/>
        <v>102.09999999999997</v>
      </c>
      <c r="M26">
        <f t="shared" si="5"/>
        <v>464.64348261803002</v>
      </c>
      <c r="N26">
        <v>1266.384615384615</v>
      </c>
      <c r="O26">
        <f t="shared" si="6"/>
        <v>0.69</v>
      </c>
      <c r="P26">
        <v>23</v>
      </c>
      <c r="Q26">
        <f t="shared" si="7"/>
        <v>1266.384615384615</v>
      </c>
      <c r="R26">
        <f t="shared" si="8"/>
        <v>0.62017858227540534</v>
      </c>
      <c r="Y26">
        <v>524.14241836095914</v>
      </c>
      <c r="Z26">
        <v>0.35099999999999998</v>
      </c>
      <c r="AF26">
        <v>2000</v>
      </c>
      <c r="AG26">
        <v>0.38700000000000001</v>
      </c>
    </row>
    <row r="27" spans="2:33" x14ac:dyDescent="0.25">
      <c r="B27">
        <v>996.28</v>
      </c>
      <c r="C27">
        <v>0.81</v>
      </c>
      <c r="D27">
        <v>126.53</v>
      </c>
      <c r="E27">
        <v>51.05</v>
      </c>
      <c r="F27">
        <v>38.1</v>
      </c>
      <c r="G27">
        <v>0.13</v>
      </c>
      <c r="H27">
        <v>0.66</v>
      </c>
      <c r="I27">
        <v>60</v>
      </c>
      <c r="J27">
        <f t="shared" si="0"/>
        <v>164.62999999999997</v>
      </c>
      <c r="K27">
        <f t="shared" si="1"/>
        <v>88.421193726391152</v>
      </c>
      <c r="L27">
        <f t="shared" si="4"/>
        <v>102.09999999999997</v>
      </c>
      <c r="M27">
        <f t="shared" si="5"/>
        <v>464.64348261803002</v>
      </c>
      <c r="N27">
        <v>1266.384615384615</v>
      </c>
      <c r="O27">
        <f t="shared" si="6"/>
        <v>0.66</v>
      </c>
      <c r="P27">
        <v>24</v>
      </c>
      <c r="Q27">
        <f t="shared" si="7"/>
        <v>1266.384615384615</v>
      </c>
      <c r="R27">
        <f t="shared" si="8"/>
        <v>0.62017858227540534</v>
      </c>
      <c r="Y27">
        <v>786.21362754143865</v>
      </c>
      <c r="Z27">
        <v>0.33700000000000002</v>
      </c>
      <c r="AF27">
        <v>3000</v>
      </c>
      <c r="AG27">
        <v>0.36499999999999999</v>
      </c>
    </row>
    <row r="28" spans="2:33" x14ac:dyDescent="0.25">
      <c r="B28">
        <v>996.28</v>
      </c>
      <c r="C28">
        <v>0.81</v>
      </c>
      <c r="D28">
        <v>126.53</v>
      </c>
      <c r="E28">
        <v>51.05</v>
      </c>
      <c r="F28">
        <v>38.1</v>
      </c>
      <c r="G28">
        <v>0.13</v>
      </c>
      <c r="H28">
        <v>0.54</v>
      </c>
      <c r="I28">
        <v>60</v>
      </c>
      <c r="J28">
        <f t="shared" si="0"/>
        <v>164.62999999999997</v>
      </c>
      <c r="K28">
        <f t="shared" si="1"/>
        <v>88.421193726391152</v>
      </c>
      <c r="L28">
        <f t="shared" si="4"/>
        <v>102.09999999999997</v>
      </c>
      <c r="M28">
        <f t="shared" si="5"/>
        <v>464.64348261803002</v>
      </c>
      <c r="N28">
        <v>1266.384615384615</v>
      </c>
      <c r="O28">
        <f t="shared" si="6"/>
        <v>0.54</v>
      </c>
      <c r="P28">
        <v>25</v>
      </c>
      <c r="Q28">
        <f t="shared" si="7"/>
        <v>1266.384615384615</v>
      </c>
      <c r="R28">
        <f t="shared" si="8"/>
        <v>0.62017858227540534</v>
      </c>
      <c r="Y28">
        <v>1310.3560459023977</v>
      </c>
      <c r="Z28">
        <v>0.316</v>
      </c>
      <c r="AF28">
        <v>5000</v>
      </c>
      <c r="AG28">
        <v>0.33200000000000002</v>
      </c>
    </row>
    <row r="29" spans="2:33" x14ac:dyDescent="0.25">
      <c r="B29">
        <v>996.28</v>
      </c>
      <c r="C29">
        <v>0.81</v>
      </c>
      <c r="D29">
        <v>126.53</v>
      </c>
      <c r="E29">
        <v>51.05</v>
      </c>
      <c r="F29">
        <v>38.1</v>
      </c>
      <c r="G29">
        <v>0.13</v>
      </c>
      <c r="H29">
        <v>0.54</v>
      </c>
      <c r="I29">
        <v>60</v>
      </c>
      <c r="J29">
        <f t="shared" si="0"/>
        <v>164.62999999999997</v>
      </c>
      <c r="K29">
        <f t="shared" si="1"/>
        <v>88.421193726391152</v>
      </c>
      <c r="L29">
        <f t="shared" si="4"/>
        <v>102.09999999999997</v>
      </c>
      <c r="M29">
        <f t="shared" si="5"/>
        <v>464.64348261803002</v>
      </c>
      <c r="N29">
        <v>1266.384615384615</v>
      </c>
      <c r="O29">
        <f t="shared" si="6"/>
        <v>0.54</v>
      </c>
      <c r="P29">
        <v>26</v>
      </c>
      <c r="Q29">
        <f t="shared" si="7"/>
        <v>1266.384615384615</v>
      </c>
      <c r="R29">
        <f t="shared" si="8"/>
        <v>0.62017858227540534</v>
      </c>
      <c r="Y29">
        <v>2620.7120918047954</v>
      </c>
      <c r="Z29">
        <v>0.28799999999999998</v>
      </c>
      <c r="AF29">
        <v>10000</v>
      </c>
      <c r="AG29">
        <v>0.29899999999999999</v>
      </c>
    </row>
    <row r="30" spans="2:33" x14ac:dyDescent="0.25">
      <c r="B30">
        <v>996.28</v>
      </c>
      <c r="C30">
        <v>0.81</v>
      </c>
      <c r="D30">
        <v>126.53</v>
      </c>
      <c r="E30">
        <v>51.05</v>
      </c>
      <c r="F30">
        <v>38.1</v>
      </c>
      <c r="G30">
        <v>0.13</v>
      </c>
      <c r="H30">
        <v>0.63</v>
      </c>
      <c r="I30">
        <v>60</v>
      </c>
      <c r="J30">
        <f t="shared" si="0"/>
        <v>164.62999999999997</v>
      </c>
      <c r="K30">
        <f t="shared" si="1"/>
        <v>88.421193726391152</v>
      </c>
      <c r="L30">
        <f t="shared" si="4"/>
        <v>102.09999999999997</v>
      </c>
      <c r="M30">
        <f t="shared" si="5"/>
        <v>464.64348261803002</v>
      </c>
      <c r="N30">
        <v>1266.384615384615</v>
      </c>
      <c r="O30">
        <f t="shared" si="6"/>
        <v>0.63</v>
      </c>
      <c r="P30">
        <v>27</v>
      </c>
      <c r="Q30">
        <f t="shared" si="7"/>
        <v>1266.384615384615</v>
      </c>
      <c r="R30">
        <f t="shared" si="8"/>
        <v>0.62017858227540534</v>
      </c>
    </row>
    <row r="31" spans="2:33" x14ac:dyDescent="0.25">
      <c r="B31">
        <v>1664.92</v>
      </c>
      <c r="C31">
        <v>0.71</v>
      </c>
      <c r="D31">
        <v>126.87</v>
      </c>
      <c r="E31">
        <v>63.72</v>
      </c>
      <c r="F31">
        <v>63.15</v>
      </c>
      <c r="G31">
        <v>0.08</v>
      </c>
      <c r="H31">
        <v>0.53</v>
      </c>
      <c r="I31">
        <v>45</v>
      </c>
      <c r="J31">
        <f t="shared" si="0"/>
        <v>134.36443056106776</v>
      </c>
      <c r="K31">
        <f t="shared" si="1"/>
        <v>63.719999999999992</v>
      </c>
      <c r="L31">
        <f t="shared" si="4"/>
        <v>90.113688194413612</v>
      </c>
      <c r="M31">
        <f t="shared" si="5"/>
        <v>720.65586120615137</v>
      </c>
      <c r="N31">
        <v>1679.5553820133471</v>
      </c>
      <c r="O31">
        <f t="shared" si="6"/>
        <v>0.53</v>
      </c>
      <c r="P31">
        <v>28</v>
      </c>
      <c r="Q31">
        <f t="shared" si="7"/>
        <v>1679.5553820133471</v>
      </c>
      <c r="R31">
        <f t="shared" si="8"/>
        <v>0.67066624565835176</v>
      </c>
    </row>
    <row r="32" spans="2:33" x14ac:dyDescent="0.25">
      <c r="B32">
        <v>1664.92</v>
      </c>
      <c r="C32">
        <v>0.71</v>
      </c>
      <c r="D32">
        <v>126.87</v>
      </c>
      <c r="E32">
        <v>63.72</v>
      </c>
      <c r="F32">
        <v>63.15</v>
      </c>
      <c r="G32">
        <v>0.08</v>
      </c>
      <c r="H32">
        <v>0.49</v>
      </c>
      <c r="I32">
        <v>45</v>
      </c>
      <c r="J32">
        <f t="shared" si="0"/>
        <v>134.36443056106776</v>
      </c>
      <c r="K32">
        <f t="shared" si="1"/>
        <v>63.719999999999992</v>
      </c>
      <c r="L32">
        <f t="shared" si="4"/>
        <v>90.113688194413612</v>
      </c>
      <c r="M32">
        <f t="shared" si="5"/>
        <v>720.65586120615137</v>
      </c>
      <c r="N32">
        <v>1679.5553820133471</v>
      </c>
      <c r="O32">
        <f t="shared" si="6"/>
        <v>0.49</v>
      </c>
      <c r="P32">
        <v>29</v>
      </c>
      <c r="Q32">
        <f t="shared" si="7"/>
        <v>1679.5553820133471</v>
      </c>
      <c r="R32">
        <f t="shared" si="8"/>
        <v>0.67066624565835176</v>
      </c>
    </row>
    <row r="33" spans="2:18" x14ac:dyDescent="0.25">
      <c r="B33">
        <v>500.1</v>
      </c>
      <c r="C33">
        <v>0.92</v>
      </c>
      <c r="D33">
        <v>127.03</v>
      </c>
      <c r="E33">
        <v>58.67</v>
      </c>
      <c r="F33">
        <v>25.4</v>
      </c>
      <c r="G33">
        <v>0.25</v>
      </c>
      <c r="H33">
        <v>0.62</v>
      </c>
      <c r="I33">
        <v>60</v>
      </c>
      <c r="J33">
        <f t="shared" si="0"/>
        <v>152.42999999999998</v>
      </c>
      <c r="K33">
        <f t="shared" si="1"/>
        <v>101.619420880066</v>
      </c>
      <c r="L33">
        <f t="shared" si="4"/>
        <v>117.33999999999997</v>
      </c>
      <c r="M33">
        <f t="shared" si="5"/>
        <v>344.66914403812848</v>
      </c>
      <c r="N33">
        <v>609.71999999999991</v>
      </c>
      <c r="O33">
        <f t="shared" si="6"/>
        <v>0.62</v>
      </c>
      <c r="P33">
        <v>30</v>
      </c>
      <c r="Q33">
        <f t="shared" si="7"/>
        <v>609.71999999999991</v>
      </c>
      <c r="R33">
        <f t="shared" si="8"/>
        <v>0.7697959719215377</v>
      </c>
    </row>
    <row r="34" spans="2:18" x14ac:dyDescent="0.25">
      <c r="B34">
        <v>500.1</v>
      </c>
      <c r="C34">
        <v>0.92</v>
      </c>
      <c r="D34">
        <v>127.03</v>
      </c>
      <c r="E34">
        <v>58.67</v>
      </c>
      <c r="F34">
        <v>25.4</v>
      </c>
      <c r="G34">
        <v>0.25</v>
      </c>
      <c r="H34">
        <v>0.67</v>
      </c>
      <c r="I34">
        <v>60</v>
      </c>
      <c r="J34">
        <f t="shared" si="0"/>
        <v>152.42999999999998</v>
      </c>
      <c r="K34">
        <f t="shared" si="1"/>
        <v>101.619420880066</v>
      </c>
      <c r="L34">
        <f t="shared" si="4"/>
        <v>117.33999999999997</v>
      </c>
      <c r="M34">
        <f t="shared" si="5"/>
        <v>344.66914403812848</v>
      </c>
      <c r="N34">
        <v>609.71999999999991</v>
      </c>
      <c r="O34">
        <f t="shared" si="6"/>
        <v>0.67</v>
      </c>
      <c r="P34">
        <v>31</v>
      </c>
      <c r="Q34">
        <f t="shared" si="7"/>
        <v>609.71999999999991</v>
      </c>
      <c r="R34">
        <f t="shared" si="8"/>
        <v>0.7697959719215377</v>
      </c>
    </row>
    <row r="35" spans="2:18" x14ac:dyDescent="0.25">
      <c r="B35">
        <v>500.1</v>
      </c>
      <c r="C35">
        <v>0.92</v>
      </c>
      <c r="D35">
        <v>127.03</v>
      </c>
      <c r="E35">
        <v>58.67</v>
      </c>
      <c r="F35">
        <v>25.4</v>
      </c>
      <c r="G35">
        <v>0.25</v>
      </c>
      <c r="H35">
        <v>0.65</v>
      </c>
      <c r="I35">
        <v>60</v>
      </c>
      <c r="J35">
        <f t="shared" si="0"/>
        <v>152.42999999999998</v>
      </c>
      <c r="K35">
        <f t="shared" si="1"/>
        <v>101.619420880066</v>
      </c>
      <c r="L35">
        <f t="shared" si="4"/>
        <v>117.33999999999997</v>
      </c>
      <c r="M35">
        <f t="shared" si="5"/>
        <v>344.66914403812848</v>
      </c>
      <c r="N35">
        <v>609.71999999999991</v>
      </c>
      <c r="O35">
        <f t="shared" si="6"/>
        <v>0.65</v>
      </c>
      <c r="P35">
        <v>32</v>
      </c>
      <c r="Q35">
        <f t="shared" si="7"/>
        <v>609.71999999999991</v>
      </c>
      <c r="R35">
        <f t="shared" si="8"/>
        <v>0.7697959719215377</v>
      </c>
    </row>
    <row r="36" spans="2:18" x14ac:dyDescent="0.25">
      <c r="B36">
        <v>1000.21</v>
      </c>
      <c r="C36">
        <v>0.92</v>
      </c>
      <c r="D36">
        <v>127.03</v>
      </c>
      <c r="E36">
        <v>58.67</v>
      </c>
      <c r="F36">
        <v>25.4</v>
      </c>
      <c r="G36">
        <v>0.13</v>
      </c>
      <c r="H36">
        <v>0.67</v>
      </c>
      <c r="I36">
        <v>60</v>
      </c>
      <c r="J36">
        <f t="shared" ref="J36:J67" si="14">(D36+F36)/(2*COS(I36*PI()/180))</f>
        <v>152.42999999999998</v>
      </c>
      <c r="K36">
        <f t="shared" ref="K36:K67" si="15">E36*TAN(I36*PI()/180)</f>
        <v>101.619420880066</v>
      </c>
      <c r="L36">
        <f t="shared" ref="L36:L67" si="16">SQRT(K36^2+E36^2)</f>
        <v>117.33999999999997</v>
      </c>
      <c r="M36">
        <f t="shared" ref="M36:M67" si="17">L36^2*SQRT(1-0.3^2)/(J36*G36)</f>
        <v>662.82527699640093</v>
      </c>
      <c r="N36">
        <v>1172.5384615384614</v>
      </c>
      <c r="O36">
        <f t="shared" ref="O36:O67" si="18">H36</f>
        <v>0.67</v>
      </c>
      <c r="P36">
        <v>33</v>
      </c>
      <c r="Q36">
        <f t="shared" ref="Q36:Q67" si="19">J36/G36</f>
        <v>1172.5384615384614</v>
      </c>
      <c r="R36">
        <f t="shared" ref="R36:R67" si="20">L36/J36</f>
        <v>0.7697959719215377</v>
      </c>
    </row>
    <row r="37" spans="2:18" x14ac:dyDescent="0.25">
      <c r="B37">
        <v>1000.21</v>
      </c>
      <c r="C37">
        <v>0.92</v>
      </c>
      <c r="D37">
        <v>127.03</v>
      </c>
      <c r="E37">
        <v>58.67</v>
      </c>
      <c r="F37">
        <v>25.4</v>
      </c>
      <c r="G37">
        <v>0.13</v>
      </c>
      <c r="H37">
        <v>0.67</v>
      </c>
      <c r="I37">
        <v>60</v>
      </c>
      <c r="J37">
        <f t="shared" si="14"/>
        <v>152.42999999999998</v>
      </c>
      <c r="K37">
        <f t="shared" si="15"/>
        <v>101.619420880066</v>
      </c>
      <c r="L37">
        <f t="shared" si="16"/>
        <v>117.33999999999997</v>
      </c>
      <c r="M37">
        <f t="shared" si="17"/>
        <v>662.82527699640093</v>
      </c>
      <c r="N37">
        <v>1172.5384615384614</v>
      </c>
      <c r="O37">
        <f t="shared" si="18"/>
        <v>0.67</v>
      </c>
      <c r="P37">
        <v>34</v>
      </c>
      <c r="Q37">
        <f t="shared" si="19"/>
        <v>1172.5384615384614</v>
      </c>
      <c r="R37">
        <f t="shared" si="20"/>
        <v>0.7697959719215377</v>
      </c>
    </row>
    <row r="38" spans="2:18" x14ac:dyDescent="0.25">
      <c r="B38">
        <v>1000.21</v>
      </c>
      <c r="C38">
        <v>0.92</v>
      </c>
      <c r="D38">
        <v>127.03</v>
      </c>
      <c r="E38">
        <v>58.67</v>
      </c>
      <c r="F38">
        <v>25.4</v>
      </c>
      <c r="G38">
        <v>0.13</v>
      </c>
      <c r="H38">
        <v>0.54</v>
      </c>
      <c r="I38">
        <v>60</v>
      </c>
      <c r="J38">
        <f t="shared" si="14"/>
        <v>152.42999999999998</v>
      </c>
      <c r="K38">
        <f t="shared" si="15"/>
        <v>101.619420880066</v>
      </c>
      <c r="L38">
        <f t="shared" si="16"/>
        <v>117.33999999999997</v>
      </c>
      <c r="M38">
        <f t="shared" si="17"/>
        <v>662.82527699640093</v>
      </c>
      <c r="N38">
        <v>1172.5384615384614</v>
      </c>
      <c r="O38">
        <f t="shared" si="18"/>
        <v>0.54</v>
      </c>
      <c r="P38">
        <v>35</v>
      </c>
      <c r="Q38">
        <f t="shared" si="19"/>
        <v>1172.5384615384614</v>
      </c>
      <c r="R38">
        <f t="shared" si="20"/>
        <v>0.7697959719215377</v>
      </c>
    </row>
    <row r="39" spans="2:18" x14ac:dyDescent="0.25">
      <c r="B39">
        <v>1000.21</v>
      </c>
      <c r="C39">
        <v>0.92</v>
      </c>
      <c r="D39">
        <v>127.03</v>
      </c>
      <c r="E39">
        <v>58.67</v>
      </c>
      <c r="F39">
        <v>25.4</v>
      </c>
      <c r="G39">
        <v>0.13</v>
      </c>
      <c r="H39">
        <v>0.6</v>
      </c>
      <c r="I39">
        <v>60</v>
      </c>
      <c r="J39">
        <f t="shared" si="14"/>
        <v>152.42999999999998</v>
      </c>
      <c r="K39">
        <f t="shared" si="15"/>
        <v>101.619420880066</v>
      </c>
      <c r="L39">
        <f t="shared" si="16"/>
        <v>117.33999999999997</v>
      </c>
      <c r="M39">
        <f t="shared" si="17"/>
        <v>662.82527699640093</v>
      </c>
      <c r="N39">
        <v>1172.5384615384614</v>
      </c>
      <c r="O39">
        <f t="shared" si="18"/>
        <v>0.6</v>
      </c>
      <c r="P39">
        <v>36</v>
      </c>
      <c r="Q39">
        <f t="shared" si="19"/>
        <v>1172.5384615384614</v>
      </c>
      <c r="R39">
        <f t="shared" si="20"/>
        <v>0.7697959719215377</v>
      </c>
    </row>
    <row r="40" spans="2:18" x14ac:dyDescent="0.25">
      <c r="B40">
        <v>1000.21</v>
      </c>
      <c r="C40">
        <v>0.92</v>
      </c>
      <c r="D40">
        <v>127.03</v>
      </c>
      <c r="E40">
        <v>58.67</v>
      </c>
      <c r="F40">
        <v>25.4</v>
      </c>
      <c r="G40">
        <v>0.13</v>
      </c>
      <c r="H40">
        <v>0.54</v>
      </c>
      <c r="I40">
        <v>60</v>
      </c>
      <c r="J40">
        <f t="shared" si="14"/>
        <v>152.42999999999998</v>
      </c>
      <c r="K40">
        <f t="shared" si="15"/>
        <v>101.619420880066</v>
      </c>
      <c r="L40">
        <f t="shared" si="16"/>
        <v>117.33999999999997</v>
      </c>
      <c r="M40">
        <f t="shared" si="17"/>
        <v>662.82527699640093</v>
      </c>
      <c r="N40">
        <v>1172.5384615384614</v>
      </c>
      <c r="O40">
        <f t="shared" si="18"/>
        <v>0.54</v>
      </c>
      <c r="P40">
        <v>37</v>
      </c>
      <c r="Q40">
        <f t="shared" si="19"/>
        <v>1172.5384615384614</v>
      </c>
      <c r="R40">
        <f t="shared" si="20"/>
        <v>0.7697959719215377</v>
      </c>
    </row>
    <row r="41" spans="2:18" x14ac:dyDescent="0.25">
      <c r="B41">
        <v>1667.85</v>
      </c>
      <c r="C41">
        <v>0.92</v>
      </c>
      <c r="D41">
        <v>127.09</v>
      </c>
      <c r="E41">
        <v>58.7</v>
      </c>
      <c r="F41">
        <v>25.41</v>
      </c>
      <c r="G41">
        <v>0.08</v>
      </c>
      <c r="H41">
        <v>0.68</v>
      </c>
      <c r="I41">
        <v>60</v>
      </c>
      <c r="J41">
        <f t="shared" si="14"/>
        <v>152.49999999999997</v>
      </c>
      <c r="K41">
        <f t="shared" si="15"/>
        <v>101.67138240429307</v>
      </c>
      <c r="L41">
        <f t="shared" si="16"/>
        <v>117.39999999999998</v>
      </c>
      <c r="M41">
        <f t="shared" si="17"/>
        <v>1077.6979563706082</v>
      </c>
      <c r="N41">
        <v>1906.2499999999995</v>
      </c>
      <c r="O41">
        <f t="shared" si="18"/>
        <v>0.68</v>
      </c>
      <c r="P41">
        <v>38</v>
      </c>
      <c r="Q41">
        <f t="shared" si="19"/>
        <v>1906.2499999999995</v>
      </c>
      <c r="R41">
        <f t="shared" si="20"/>
        <v>0.76983606557377049</v>
      </c>
    </row>
    <row r="42" spans="2:18" x14ac:dyDescent="0.25">
      <c r="B42">
        <v>1667.85</v>
      </c>
      <c r="C42">
        <v>0.92</v>
      </c>
      <c r="D42">
        <v>127.09</v>
      </c>
      <c r="E42">
        <v>58.7</v>
      </c>
      <c r="F42">
        <v>25.41</v>
      </c>
      <c r="G42">
        <v>0.08</v>
      </c>
      <c r="H42">
        <v>0.62</v>
      </c>
      <c r="I42">
        <v>60</v>
      </c>
      <c r="J42">
        <f t="shared" si="14"/>
        <v>152.49999999999997</v>
      </c>
      <c r="K42">
        <f t="shared" si="15"/>
        <v>101.67138240429307</v>
      </c>
      <c r="L42">
        <f t="shared" si="16"/>
        <v>117.39999999999998</v>
      </c>
      <c r="M42">
        <f t="shared" si="17"/>
        <v>1077.6979563706082</v>
      </c>
      <c r="N42">
        <v>1906.2499999999995</v>
      </c>
      <c r="O42">
        <f t="shared" si="18"/>
        <v>0.62</v>
      </c>
      <c r="P42">
        <v>39</v>
      </c>
      <c r="Q42">
        <f t="shared" si="19"/>
        <v>1906.2499999999995</v>
      </c>
      <c r="R42">
        <f t="shared" si="20"/>
        <v>0.76983606557377049</v>
      </c>
    </row>
    <row r="43" spans="2:18" x14ac:dyDescent="0.25">
      <c r="B43">
        <v>667.64</v>
      </c>
      <c r="C43">
        <v>0.92</v>
      </c>
      <c r="D43">
        <v>127.19</v>
      </c>
      <c r="E43">
        <v>58.75</v>
      </c>
      <c r="F43">
        <v>25.43</v>
      </c>
      <c r="G43">
        <v>0.19</v>
      </c>
      <c r="H43">
        <v>0.65</v>
      </c>
      <c r="I43">
        <v>60</v>
      </c>
      <c r="J43">
        <f t="shared" si="14"/>
        <v>152.61999999999998</v>
      </c>
      <c r="K43">
        <f t="shared" si="15"/>
        <v>101.75798494467151</v>
      </c>
      <c r="L43">
        <f t="shared" si="16"/>
        <v>117.49999999999997</v>
      </c>
      <c r="M43">
        <f t="shared" si="17"/>
        <v>454.18352770081526</v>
      </c>
      <c r="N43">
        <v>803.26315789473665</v>
      </c>
      <c r="O43">
        <f t="shared" si="18"/>
        <v>0.65</v>
      </c>
      <c r="P43">
        <v>40</v>
      </c>
      <c r="Q43">
        <f t="shared" si="19"/>
        <v>803.26315789473665</v>
      </c>
      <c r="R43">
        <f t="shared" si="20"/>
        <v>0.76988599135106794</v>
      </c>
    </row>
    <row r="44" spans="2:18" x14ac:dyDescent="0.25">
      <c r="B44">
        <v>667.64</v>
      </c>
      <c r="C44">
        <v>0.92</v>
      </c>
      <c r="D44">
        <v>127.19</v>
      </c>
      <c r="E44">
        <v>58.75</v>
      </c>
      <c r="F44">
        <v>25.43</v>
      </c>
      <c r="G44">
        <v>0.19</v>
      </c>
      <c r="H44">
        <v>0.59</v>
      </c>
      <c r="I44">
        <v>60</v>
      </c>
      <c r="J44">
        <f t="shared" si="14"/>
        <v>152.61999999999998</v>
      </c>
      <c r="K44">
        <f t="shared" si="15"/>
        <v>101.75798494467151</v>
      </c>
      <c r="L44">
        <f t="shared" si="16"/>
        <v>117.49999999999997</v>
      </c>
      <c r="M44">
        <f t="shared" si="17"/>
        <v>454.18352770081526</v>
      </c>
      <c r="N44">
        <v>803.26315789473665</v>
      </c>
      <c r="O44">
        <f t="shared" si="18"/>
        <v>0.59</v>
      </c>
      <c r="P44">
        <v>41</v>
      </c>
      <c r="Q44">
        <f t="shared" si="19"/>
        <v>803.26315789473665</v>
      </c>
      <c r="R44">
        <f t="shared" si="20"/>
        <v>0.76988599135106794</v>
      </c>
    </row>
    <row r="45" spans="2:18" x14ac:dyDescent="0.25">
      <c r="B45">
        <v>3330.07</v>
      </c>
      <c r="C45">
        <v>0.9</v>
      </c>
      <c r="D45">
        <v>169.17</v>
      </c>
      <c r="E45">
        <v>108.03</v>
      </c>
      <c r="F45">
        <v>61.14</v>
      </c>
      <c r="G45">
        <v>0.05</v>
      </c>
      <c r="H45">
        <v>0.37</v>
      </c>
      <c r="I45">
        <v>45</v>
      </c>
      <c r="J45">
        <f t="shared" si="14"/>
        <v>162.85376277507376</v>
      </c>
      <c r="K45">
        <f t="shared" si="15"/>
        <v>108.02999999999999</v>
      </c>
      <c r="L45">
        <f t="shared" si="16"/>
        <v>152.77749114316546</v>
      </c>
      <c r="M45">
        <f t="shared" si="17"/>
        <v>2734.4604239262226</v>
      </c>
      <c r="N45">
        <v>3257.0752555014751</v>
      </c>
      <c r="O45">
        <f t="shared" si="18"/>
        <v>0.37</v>
      </c>
      <c r="P45">
        <v>42</v>
      </c>
      <c r="Q45">
        <f t="shared" si="19"/>
        <v>3257.0752555014751</v>
      </c>
      <c r="R45">
        <f t="shared" si="20"/>
        <v>0.93812687247622772</v>
      </c>
    </row>
    <row r="46" spans="2:18" x14ac:dyDescent="0.25">
      <c r="B46">
        <v>3330.07</v>
      </c>
      <c r="C46">
        <v>0.9</v>
      </c>
      <c r="D46">
        <v>169.17</v>
      </c>
      <c r="E46">
        <v>108.03</v>
      </c>
      <c r="F46">
        <v>61.14</v>
      </c>
      <c r="G46">
        <v>0.05</v>
      </c>
      <c r="H46">
        <v>0.36</v>
      </c>
      <c r="I46">
        <v>45</v>
      </c>
      <c r="J46">
        <f t="shared" si="14"/>
        <v>162.85376277507376</v>
      </c>
      <c r="K46">
        <f t="shared" si="15"/>
        <v>108.02999999999999</v>
      </c>
      <c r="L46">
        <f t="shared" si="16"/>
        <v>152.77749114316546</v>
      </c>
      <c r="M46">
        <f t="shared" si="17"/>
        <v>2734.4604239262226</v>
      </c>
      <c r="N46">
        <v>3257.0752555014751</v>
      </c>
      <c r="O46">
        <f t="shared" si="18"/>
        <v>0.36</v>
      </c>
      <c r="P46">
        <v>43</v>
      </c>
      <c r="Q46">
        <f t="shared" si="19"/>
        <v>3257.0752555014751</v>
      </c>
      <c r="R46">
        <f t="shared" si="20"/>
        <v>0.93812687247622772</v>
      </c>
    </row>
    <row r="47" spans="2:18" x14ac:dyDescent="0.25">
      <c r="B47">
        <v>576.46</v>
      </c>
      <c r="C47">
        <v>0.86</v>
      </c>
      <c r="D47">
        <v>146.41999999999999</v>
      </c>
      <c r="E47">
        <v>108.45</v>
      </c>
      <c r="F47">
        <v>83.81</v>
      </c>
      <c r="G47">
        <v>0.25</v>
      </c>
      <c r="H47">
        <v>0.51</v>
      </c>
      <c r="I47">
        <v>30</v>
      </c>
      <c r="J47">
        <f t="shared" si="14"/>
        <v>132.92335247552754</v>
      </c>
      <c r="K47">
        <f t="shared" si="15"/>
        <v>62.613636693614914</v>
      </c>
      <c r="L47">
        <f t="shared" si="16"/>
        <v>125.22727338722983</v>
      </c>
      <c r="M47">
        <f t="shared" si="17"/>
        <v>450.17072669088918</v>
      </c>
      <c r="N47">
        <v>531.69340990211015</v>
      </c>
      <c r="O47">
        <f t="shared" si="18"/>
        <v>0.51</v>
      </c>
      <c r="P47">
        <v>44</v>
      </c>
      <c r="Q47">
        <f t="shared" si="19"/>
        <v>531.69340990211015</v>
      </c>
      <c r="R47">
        <f t="shared" si="20"/>
        <v>0.94210137688398565</v>
      </c>
    </row>
    <row r="48" spans="2:18" x14ac:dyDescent="0.25">
      <c r="B48">
        <v>1001.38</v>
      </c>
      <c r="C48">
        <v>0.99</v>
      </c>
      <c r="D48">
        <v>127.17</v>
      </c>
      <c r="E48">
        <v>89.1</v>
      </c>
      <c r="F48">
        <v>38.08</v>
      </c>
      <c r="G48">
        <v>0.13</v>
      </c>
      <c r="H48">
        <v>0.63</v>
      </c>
      <c r="I48">
        <v>45</v>
      </c>
      <c r="J48">
        <f t="shared" si="14"/>
        <v>116.84939559107697</v>
      </c>
      <c r="K48">
        <f t="shared" si="15"/>
        <v>89.09999999999998</v>
      </c>
      <c r="L48">
        <f t="shared" si="16"/>
        <v>126.00642840744275</v>
      </c>
      <c r="M48">
        <f t="shared" si="17"/>
        <v>997.09440031990835</v>
      </c>
      <c r="N48">
        <v>898.84150454674591</v>
      </c>
      <c r="O48">
        <f t="shared" si="18"/>
        <v>0.63</v>
      </c>
      <c r="P48">
        <v>45</v>
      </c>
      <c r="Q48">
        <f t="shared" si="19"/>
        <v>898.84150454674591</v>
      </c>
      <c r="R48">
        <f t="shared" si="20"/>
        <v>1.0783661119515884</v>
      </c>
    </row>
    <row r="49" spans="2:18" x14ac:dyDescent="0.25">
      <c r="B49">
        <v>1001.38</v>
      </c>
      <c r="C49">
        <v>0.99</v>
      </c>
      <c r="D49">
        <v>127.17</v>
      </c>
      <c r="E49">
        <v>89.1</v>
      </c>
      <c r="F49">
        <v>38.08</v>
      </c>
      <c r="G49">
        <v>0.13</v>
      </c>
      <c r="H49">
        <v>0.56000000000000005</v>
      </c>
      <c r="I49">
        <v>45</v>
      </c>
      <c r="J49">
        <f t="shared" si="14"/>
        <v>116.84939559107697</v>
      </c>
      <c r="K49">
        <f t="shared" si="15"/>
        <v>89.09999999999998</v>
      </c>
      <c r="L49">
        <f t="shared" si="16"/>
        <v>126.00642840744275</v>
      </c>
      <c r="M49">
        <f t="shared" si="17"/>
        <v>997.09440031990835</v>
      </c>
      <c r="N49">
        <v>898.84150454674591</v>
      </c>
      <c r="O49">
        <f t="shared" si="18"/>
        <v>0.56000000000000005</v>
      </c>
      <c r="P49">
        <v>46</v>
      </c>
      <c r="Q49">
        <f t="shared" si="19"/>
        <v>898.84150454674591</v>
      </c>
      <c r="R49">
        <f t="shared" si="20"/>
        <v>1.0783661119515884</v>
      </c>
    </row>
    <row r="50" spans="2:18" x14ac:dyDescent="0.25">
      <c r="B50">
        <v>499.97</v>
      </c>
      <c r="C50">
        <v>0.99</v>
      </c>
      <c r="D50">
        <v>126.99</v>
      </c>
      <c r="E50">
        <v>89.1</v>
      </c>
      <c r="F50">
        <v>37.9</v>
      </c>
      <c r="G50">
        <v>0.25</v>
      </c>
      <c r="H50">
        <v>0.65</v>
      </c>
      <c r="I50">
        <v>45</v>
      </c>
      <c r="J50">
        <f t="shared" si="14"/>
        <v>116.59483714984981</v>
      </c>
      <c r="K50">
        <f t="shared" si="15"/>
        <v>89.09999999999998</v>
      </c>
      <c r="L50">
        <f t="shared" si="16"/>
        <v>126.00642840744275</v>
      </c>
      <c r="M50">
        <f t="shared" si="17"/>
        <v>519.62109175504713</v>
      </c>
      <c r="N50">
        <v>466.37934859939924</v>
      </c>
      <c r="O50">
        <f t="shared" si="18"/>
        <v>0.65</v>
      </c>
      <c r="P50">
        <v>47</v>
      </c>
      <c r="Q50">
        <f t="shared" si="19"/>
        <v>466.37934859939924</v>
      </c>
      <c r="R50">
        <f t="shared" si="20"/>
        <v>1.0807204803202135</v>
      </c>
    </row>
    <row r="51" spans="2:18" x14ac:dyDescent="0.25">
      <c r="B51">
        <v>499.97</v>
      </c>
      <c r="C51">
        <v>0.99</v>
      </c>
      <c r="D51">
        <v>126.99</v>
      </c>
      <c r="E51">
        <v>89.1</v>
      </c>
      <c r="F51">
        <v>37.9</v>
      </c>
      <c r="G51">
        <v>0.25</v>
      </c>
      <c r="H51">
        <v>0.66</v>
      </c>
      <c r="I51">
        <v>45</v>
      </c>
      <c r="J51">
        <f t="shared" si="14"/>
        <v>116.59483714984981</v>
      </c>
      <c r="K51">
        <f t="shared" si="15"/>
        <v>89.09999999999998</v>
      </c>
      <c r="L51">
        <f t="shared" si="16"/>
        <v>126.00642840744275</v>
      </c>
      <c r="M51">
        <f t="shared" si="17"/>
        <v>519.62109175504713</v>
      </c>
      <c r="N51">
        <v>466.37934859939924</v>
      </c>
      <c r="O51">
        <f t="shared" si="18"/>
        <v>0.66</v>
      </c>
      <c r="P51">
        <v>48</v>
      </c>
      <c r="Q51">
        <f t="shared" si="19"/>
        <v>466.37934859939924</v>
      </c>
      <c r="R51">
        <f t="shared" si="20"/>
        <v>1.0807204803202135</v>
      </c>
    </row>
    <row r="52" spans="2:18" x14ac:dyDescent="0.25">
      <c r="B52">
        <v>499.97</v>
      </c>
      <c r="C52">
        <v>0.99</v>
      </c>
      <c r="D52">
        <v>126.99</v>
      </c>
      <c r="E52">
        <v>89.1</v>
      </c>
      <c r="F52">
        <v>37.9</v>
      </c>
      <c r="G52">
        <v>0.25</v>
      </c>
      <c r="H52">
        <v>0.65</v>
      </c>
      <c r="I52">
        <v>45</v>
      </c>
      <c r="J52">
        <f t="shared" si="14"/>
        <v>116.59483714984981</v>
      </c>
      <c r="K52">
        <f t="shared" si="15"/>
        <v>89.09999999999998</v>
      </c>
      <c r="L52">
        <f t="shared" si="16"/>
        <v>126.00642840744275</v>
      </c>
      <c r="M52">
        <f t="shared" si="17"/>
        <v>519.62109175504713</v>
      </c>
      <c r="N52">
        <v>466.37934859939924</v>
      </c>
      <c r="O52">
        <f t="shared" si="18"/>
        <v>0.65</v>
      </c>
      <c r="P52">
        <v>49</v>
      </c>
      <c r="Q52">
        <f t="shared" si="19"/>
        <v>466.37934859939924</v>
      </c>
      <c r="R52">
        <f t="shared" si="20"/>
        <v>1.0807204803202135</v>
      </c>
    </row>
    <row r="53" spans="2:18" x14ac:dyDescent="0.25">
      <c r="B53">
        <v>1678.29</v>
      </c>
      <c r="C53">
        <v>1</v>
      </c>
      <c r="D53">
        <v>127.89</v>
      </c>
      <c r="E53">
        <v>90.06</v>
      </c>
      <c r="F53">
        <v>37.82</v>
      </c>
      <c r="G53">
        <v>0.08</v>
      </c>
      <c r="H53">
        <v>0.49</v>
      </c>
      <c r="I53">
        <v>45</v>
      </c>
      <c r="J53">
        <f t="shared" si="14"/>
        <v>117.17466471042279</v>
      </c>
      <c r="K53">
        <f t="shared" si="15"/>
        <v>90.059999999999988</v>
      </c>
      <c r="L53">
        <f t="shared" si="16"/>
        <v>127.36407342732093</v>
      </c>
      <c r="M53">
        <f t="shared" si="17"/>
        <v>1650.7863555989024</v>
      </c>
      <c r="N53">
        <v>1464.6833088802848</v>
      </c>
      <c r="O53">
        <f t="shared" si="18"/>
        <v>0.49</v>
      </c>
      <c r="P53">
        <v>50</v>
      </c>
      <c r="Q53">
        <f t="shared" si="19"/>
        <v>1464.6833088802848</v>
      </c>
      <c r="R53">
        <f t="shared" si="20"/>
        <v>1.0869591454951422</v>
      </c>
    </row>
    <row r="54" spans="2:18" x14ac:dyDescent="0.25">
      <c r="B54">
        <v>1678.29</v>
      </c>
      <c r="C54">
        <v>1</v>
      </c>
      <c r="D54">
        <v>127.89</v>
      </c>
      <c r="E54">
        <v>90.06</v>
      </c>
      <c r="F54">
        <v>37.82</v>
      </c>
      <c r="G54">
        <v>0.08</v>
      </c>
      <c r="H54">
        <v>0.48</v>
      </c>
      <c r="I54">
        <v>45</v>
      </c>
      <c r="J54">
        <f t="shared" si="14"/>
        <v>117.17466471042279</v>
      </c>
      <c r="K54">
        <f t="shared" si="15"/>
        <v>90.059999999999988</v>
      </c>
      <c r="L54">
        <f t="shared" si="16"/>
        <v>127.36407342732093</v>
      </c>
      <c r="M54">
        <f t="shared" si="17"/>
        <v>1650.7863555989024</v>
      </c>
      <c r="N54">
        <v>1464.6833088802848</v>
      </c>
      <c r="O54">
        <f t="shared" si="18"/>
        <v>0.48</v>
      </c>
      <c r="P54">
        <v>51</v>
      </c>
      <c r="Q54">
        <f t="shared" si="19"/>
        <v>1464.6833088802848</v>
      </c>
      <c r="R54">
        <f t="shared" si="20"/>
        <v>1.0869591454951422</v>
      </c>
    </row>
    <row r="55" spans="2:18" x14ac:dyDescent="0.25">
      <c r="B55">
        <v>496.95</v>
      </c>
      <c r="C55">
        <v>1</v>
      </c>
      <c r="D55">
        <v>126.22</v>
      </c>
      <c r="E55">
        <v>109.28</v>
      </c>
      <c r="F55">
        <v>63.13</v>
      </c>
      <c r="G55">
        <v>0.25</v>
      </c>
      <c r="H55">
        <v>0.67</v>
      </c>
      <c r="I55">
        <v>30</v>
      </c>
      <c r="J55">
        <f t="shared" si="14"/>
        <v>109.32127347105563</v>
      </c>
      <c r="K55">
        <f t="shared" si="15"/>
        <v>63.092837417042304</v>
      </c>
      <c r="L55">
        <f t="shared" si="16"/>
        <v>126.18567483408461</v>
      </c>
      <c r="M55">
        <f t="shared" si="17"/>
        <v>555.77129820580672</v>
      </c>
      <c r="N55">
        <v>437.28509388422253</v>
      </c>
      <c r="O55">
        <f t="shared" si="18"/>
        <v>0.67</v>
      </c>
      <c r="P55">
        <v>52</v>
      </c>
      <c r="Q55">
        <f t="shared" si="19"/>
        <v>437.28509388422253</v>
      </c>
      <c r="R55">
        <f t="shared" si="20"/>
        <v>1.1542645893847374</v>
      </c>
    </row>
    <row r="56" spans="2:18" x14ac:dyDescent="0.25">
      <c r="B56">
        <v>619.23</v>
      </c>
      <c r="C56">
        <v>1</v>
      </c>
      <c r="D56">
        <v>127.4</v>
      </c>
      <c r="E56">
        <v>110.49</v>
      </c>
      <c r="F56">
        <v>63.61</v>
      </c>
      <c r="G56">
        <v>0.21</v>
      </c>
      <c r="H56">
        <v>0.47</v>
      </c>
      <c r="I56">
        <v>30</v>
      </c>
      <c r="J56">
        <f t="shared" si="14"/>
        <v>110.2796749179104</v>
      </c>
      <c r="K56">
        <f t="shared" si="15"/>
        <v>63.791431242761746</v>
      </c>
      <c r="L56">
        <f t="shared" si="16"/>
        <v>127.58286248552349</v>
      </c>
      <c r="M56">
        <f t="shared" si="17"/>
        <v>670.48738006584233</v>
      </c>
      <c r="N56">
        <v>525.14130913290671</v>
      </c>
      <c r="O56">
        <f t="shared" si="18"/>
        <v>0.47</v>
      </c>
      <c r="P56">
        <v>53</v>
      </c>
      <c r="Q56">
        <f t="shared" si="19"/>
        <v>525.14130913290671</v>
      </c>
      <c r="R56">
        <f t="shared" si="20"/>
        <v>1.1569027799591645</v>
      </c>
    </row>
    <row r="57" spans="2:18" x14ac:dyDescent="0.25">
      <c r="B57">
        <v>977.84</v>
      </c>
      <c r="C57">
        <v>1.01</v>
      </c>
      <c r="D57">
        <v>124.19</v>
      </c>
      <c r="E57">
        <v>108.22</v>
      </c>
      <c r="F57">
        <v>61.7</v>
      </c>
      <c r="G57">
        <v>0.13</v>
      </c>
      <c r="H57">
        <v>0.71</v>
      </c>
      <c r="I57">
        <v>30</v>
      </c>
      <c r="J57">
        <f t="shared" si="14"/>
        <v>107.32364153965952</v>
      </c>
      <c r="K57">
        <f t="shared" si="15"/>
        <v>62.480846131701298</v>
      </c>
      <c r="L57">
        <f t="shared" si="16"/>
        <v>124.9616922634026</v>
      </c>
      <c r="M57">
        <f t="shared" si="17"/>
        <v>1067.6668034837248</v>
      </c>
      <c r="N57">
        <v>825.56647338199627</v>
      </c>
      <c r="O57">
        <f t="shared" si="18"/>
        <v>0.71</v>
      </c>
      <c r="P57">
        <v>54</v>
      </c>
      <c r="Q57">
        <f t="shared" si="19"/>
        <v>825.56647338199627</v>
      </c>
      <c r="R57">
        <f t="shared" si="20"/>
        <v>1.1643445048146754</v>
      </c>
    </row>
    <row r="58" spans="2:18" x14ac:dyDescent="0.25">
      <c r="B58">
        <v>1633.21</v>
      </c>
      <c r="C58">
        <v>1.01</v>
      </c>
      <c r="D58">
        <v>124.45</v>
      </c>
      <c r="E58">
        <v>108.46</v>
      </c>
      <c r="F58">
        <v>61.83</v>
      </c>
      <c r="G58">
        <v>0.08</v>
      </c>
      <c r="H58">
        <v>0.51</v>
      </c>
      <c r="I58">
        <v>30</v>
      </c>
      <c r="J58">
        <f t="shared" si="14"/>
        <v>107.54880814464349</v>
      </c>
      <c r="K58">
        <f t="shared" si="15"/>
        <v>62.619410196306802</v>
      </c>
      <c r="L58">
        <f t="shared" si="16"/>
        <v>125.23882039261362</v>
      </c>
      <c r="M58">
        <f t="shared" si="17"/>
        <v>1739.0138628691016</v>
      </c>
      <c r="N58">
        <v>1344.3601018080435</v>
      </c>
      <c r="O58">
        <f t="shared" si="18"/>
        <v>0.51</v>
      </c>
      <c r="P58">
        <v>55</v>
      </c>
      <c r="Q58">
        <f t="shared" si="19"/>
        <v>1344.3601018080435</v>
      </c>
      <c r="R58">
        <f t="shared" si="20"/>
        <v>1.1644835731157397</v>
      </c>
    </row>
    <row r="59" spans="2:18" x14ac:dyDescent="0.25">
      <c r="B59">
        <v>1633.21</v>
      </c>
      <c r="C59">
        <v>1.01</v>
      </c>
      <c r="D59">
        <v>124.45</v>
      </c>
      <c r="E59">
        <v>108.46</v>
      </c>
      <c r="F59">
        <v>61.83</v>
      </c>
      <c r="G59">
        <v>0.08</v>
      </c>
      <c r="H59">
        <v>0.42</v>
      </c>
      <c r="I59">
        <v>30</v>
      </c>
      <c r="J59">
        <f t="shared" si="14"/>
        <v>107.54880814464349</v>
      </c>
      <c r="K59">
        <f t="shared" si="15"/>
        <v>62.619410196306802</v>
      </c>
      <c r="L59">
        <f t="shared" si="16"/>
        <v>125.23882039261362</v>
      </c>
      <c r="M59">
        <f t="shared" si="17"/>
        <v>1739.0138628691016</v>
      </c>
      <c r="N59">
        <v>1344.3601018080435</v>
      </c>
      <c r="O59">
        <f t="shared" si="18"/>
        <v>0.42</v>
      </c>
      <c r="P59">
        <v>56</v>
      </c>
      <c r="Q59">
        <f t="shared" si="19"/>
        <v>1344.3601018080435</v>
      </c>
      <c r="R59">
        <f t="shared" si="20"/>
        <v>1.1644835731157397</v>
      </c>
    </row>
    <row r="60" spans="2:18" x14ac:dyDescent="0.25">
      <c r="B60">
        <v>1633.21</v>
      </c>
      <c r="C60">
        <v>1.01</v>
      </c>
      <c r="D60">
        <v>124.45</v>
      </c>
      <c r="E60">
        <v>108.46</v>
      </c>
      <c r="F60">
        <v>61.83</v>
      </c>
      <c r="G60">
        <v>0.08</v>
      </c>
      <c r="H60">
        <v>0.39</v>
      </c>
      <c r="I60">
        <v>30</v>
      </c>
      <c r="J60">
        <f t="shared" si="14"/>
        <v>107.54880814464349</v>
      </c>
      <c r="K60">
        <f t="shared" si="15"/>
        <v>62.619410196306802</v>
      </c>
      <c r="L60">
        <f t="shared" si="16"/>
        <v>125.23882039261362</v>
      </c>
      <c r="M60">
        <f t="shared" si="17"/>
        <v>1739.0138628691016</v>
      </c>
      <c r="N60">
        <v>1344.3601018080435</v>
      </c>
      <c r="O60">
        <f t="shared" si="18"/>
        <v>0.39</v>
      </c>
      <c r="P60">
        <v>57</v>
      </c>
      <c r="Q60">
        <f t="shared" si="19"/>
        <v>1344.3601018080435</v>
      </c>
      <c r="R60">
        <f t="shared" si="20"/>
        <v>1.1644835731157397</v>
      </c>
    </row>
    <row r="61" spans="2:18" x14ac:dyDescent="0.25">
      <c r="B61">
        <v>1633.21</v>
      </c>
      <c r="C61">
        <v>1.01</v>
      </c>
      <c r="D61">
        <v>124.45</v>
      </c>
      <c r="E61">
        <v>108.46</v>
      </c>
      <c r="F61">
        <v>61.83</v>
      </c>
      <c r="G61">
        <v>0.08</v>
      </c>
      <c r="H61">
        <v>0.38</v>
      </c>
      <c r="I61">
        <v>30</v>
      </c>
      <c r="J61">
        <f t="shared" si="14"/>
        <v>107.54880814464349</v>
      </c>
      <c r="K61">
        <f t="shared" si="15"/>
        <v>62.619410196306802</v>
      </c>
      <c r="L61">
        <f t="shared" si="16"/>
        <v>125.23882039261362</v>
      </c>
      <c r="M61">
        <f t="shared" si="17"/>
        <v>1739.0138628691016</v>
      </c>
      <c r="N61">
        <v>1344.3601018080435</v>
      </c>
      <c r="O61">
        <f t="shared" si="18"/>
        <v>0.38</v>
      </c>
      <c r="P61">
        <v>58</v>
      </c>
      <c r="Q61">
        <f t="shared" si="19"/>
        <v>1344.3601018080435</v>
      </c>
      <c r="R61">
        <f t="shared" si="20"/>
        <v>1.1644835731157397</v>
      </c>
    </row>
    <row r="62" spans="2:18" x14ac:dyDescent="0.25">
      <c r="B62">
        <v>1810.31</v>
      </c>
      <c r="C62">
        <v>1.1000000000000001</v>
      </c>
      <c r="D62">
        <v>137.94999999999999</v>
      </c>
      <c r="E62">
        <v>131.83000000000001</v>
      </c>
      <c r="F62">
        <v>61.83</v>
      </c>
      <c r="G62">
        <v>0.08</v>
      </c>
      <c r="H62">
        <v>0.63</v>
      </c>
      <c r="I62">
        <v>30</v>
      </c>
      <c r="J62">
        <f t="shared" si="14"/>
        <v>115.34303677870341</v>
      </c>
      <c r="K62">
        <f t="shared" si="15"/>
        <v>76.112085987268372</v>
      </c>
      <c r="L62">
        <f t="shared" si="16"/>
        <v>152.22417197453674</v>
      </c>
      <c r="M62">
        <f t="shared" si="17"/>
        <v>2395.5573285248702</v>
      </c>
      <c r="N62">
        <v>1441.7879597337926</v>
      </c>
      <c r="O62">
        <f t="shared" si="18"/>
        <v>0.63</v>
      </c>
      <c r="P62">
        <v>59</v>
      </c>
      <c r="Q62">
        <f t="shared" si="19"/>
        <v>1441.7879597337926</v>
      </c>
      <c r="R62">
        <f t="shared" si="20"/>
        <v>1.31975172689959</v>
      </c>
    </row>
    <row r="63" spans="2:18" x14ac:dyDescent="0.25">
      <c r="B63">
        <v>509.61</v>
      </c>
      <c r="C63">
        <v>1.29</v>
      </c>
      <c r="D63">
        <v>129.44</v>
      </c>
      <c r="E63">
        <v>163.81</v>
      </c>
      <c r="F63">
        <v>100.56</v>
      </c>
      <c r="G63">
        <v>0.25</v>
      </c>
      <c r="H63">
        <v>0.5</v>
      </c>
      <c r="I63">
        <v>10</v>
      </c>
      <c r="J63">
        <f t="shared" si="14"/>
        <v>116.77406036686068</v>
      </c>
      <c r="K63">
        <f t="shared" si="15"/>
        <v>28.884122709853649</v>
      </c>
      <c r="L63">
        <f t="shared" si="16"/>
        <v>166.33703329300388</v>
      </c>
      <c r="M63">
        <f t="shared" si="17"/>
        <v>904.09113080149666</v>
      </c>
      <c r="N63">
        <v>467.09624146744272</v>
      </c>
      <c r="O63">
        <f t="shared" si="18"/>
        <v>0.5</v>
      </c>
      <c r="P63">
        <v>60</v>
      </c>
      <c r="Q63">
        <f t="shared" si="19"/>
        <v>467.09624146744272</v>
      </c>
      <c r="R63">
        <f t="shared" si="20"/>
        <v>1.4244347826086956</v>
      </c>
    </row>
    <row r="64" spans="2:18" x14ac:dyDescent="0.25">
      <c r="B64">
        <v>509.61</v>
      </c>
      <c r="C64">
        <v>1.29</v>
      </c>
      <c r="D64">
        <v>129.44</v>
      </c>
      <c r="E64">
        <v>163.81</v>
      </c>
      <c r="F64">
        <v>100.56</v>
      </c>
      <c r="G64">
        <v>0.25</v>
      </c>
      <c r="H64">
        <v>0.51</v>
      </c>
      <c r="I64">
        <v>10</v>
      </c>
      <c r="J64">
        <f t="shared" si="14"/>
        <v>116.77406036686068</v>
      </c>
      <c r="K64">
        <f t="shared" si="15"/>
        <v>28.884122709853649</v>
      </c>
      <c r="L64">
        <f t="shared" si="16"/>
        <v>166.33703329300388</v>
      </c>
      <c r="M64">
        <f t="shared" si="17"/>
        <v>904.09113080149666</v>
      </c>
      <c r="N64">
        <v>467.09624146744272</v>
      </c>
      <c r="O64">
        <f t="shared" si="18"/>
        <v>0.51</v>
      </c>
      <c r="P64">
        <v>61</v>
      </c>
      <c r="Q64">
        <f t="shared" si="19"/>
        <v>467.09624146744272</v>
      </c>
      <c r="R64">
        <f t="shared" si="20"/>
        <v>1.4244347826086956</v>
      </c>
    </row>
    <row r="65" spans="2:18" x14ac:dyDescent="0.25">
      <c r="B65">
        <v>1693.28</v>
      </c>
      <c r="C65">
        <v>1.29</v>
      </c>
      <c r="D65">
        <v>129.03</v>
      </c>
      <c r="E65">
        <v>163.6</v>
      </c>
      <c r="F65">
        <v>100.18</v>
      </c>
      <c r="G65">
        <v>0.08</v>
      </c>
      <c r="H65">
        <v>0.42</v>
      </c>
      <c r="I65">
        <v>10</v>
      </c>
      <c r="J65">
        <f t="shared" si="14"/>
        <v>116.37296685516581</v>
      </c>
      <c r="K65">
        <f t="shared" si="15"/>
        <v>28.847094043904868</v>
      </c>
      <c r="L65">
        <f t="shared" si="16"/>
        <v>166.12379370450788</v>
      </c>
      <c r="M65">
        <f t="shared" si="17"/>
        <v>2827.7582842396992</v>
      </c>
      <c r="N65">
        <v>1454.6620856895727</v>
      </c>
      <c r="O65">
        <f t="shared" si="18"/>
        <v>0.42</v>
      </c>
      <c r="P65">
        <v>62</v>
      </c>
      <c r="Q65">
        <f t="shared" si="19"/>
        <v>1454.6620856895727</v>
      </c>
      <c r="R65">
        <f t="shared" si="20"/>
        <v>1.4275118886610529</v>
      </c>
    </row>
    <row r="66" spans="2:18" x14ac:dyDescent="0.25">
      <c r="B66">
        <v>1693.28</v>
      </c>
      <c r="C66">
        <v>1.29</v>
      </c>
      <c r="D66">
        <v>129.03</v>
      </c>
      <c r="E66">
        <v>163.6</v>
      </c>
      <c r="F66">
        <v>100.18</v>
      </c>
      <c r="G66">
        <v>0.08</v>
      </c>
      <c r="H66">
        <v>0.39</v>
      </c>
      <c r="I66">
        <v>10</v>
      </c>
      <c r="J66">
        <f t="shared" si="14"/>
        <v>116.37296685516581</v>
      </c>
      <c r="K66">
        <f t="shared" si="15"/>
        <v>28.847094043904868</v>
      </c>
      <c r="L66">
        <f t="shared" si="16"/>
        <v>166.12379370450788</v>
      </c>
      <c r="M66">
        <f t="shared" si="17"/>
        <v>2827.7582842396992</v>
      </c>
      <c r="N66">
        <v>1454.6620856895727</v>
      </c>
      <c r="O66">
        <f t="shared" si="18"/>
        <v>0.39</v>
      </c>
      <c r="P66">
        <v>63</v>
      </c>
      <c r="Q66">
        <f t="shared" si="19"/>
        <v>1454.6620856895727</v>
      </c>
      <c r="R66">
        <f t="shared" si="20"/>
        <v>1.4275118886610529</v>
      </c>
    </row>
    <row r="67" spans="2:18" x14ac:dyDescent="0.25">
      <c r="B67">
        <v>1671.74</v>
      </c>
      <c r="C67">
        <v>1.19</v>
      </c>
      <c r="D67">
        <v>127.39</v>
      </c>
      <c r="E67">
        <v>131.83000000000001</v>
      </c>
      <c r="F67">
        <v>51.28</v>
      </c>
      <c r="G67">
        <v>0.08</v>
      </c>
      <c r="H67">
        <v>0.56000000000000005</v>
      </c>
      <c r="I67">
        <v>30</v>
      </c>
      <c r="J67">
        <f t="shared" si="14"/>
        <v>103.15517259611043</v>
      </c>
      <c r="K67">
        <f t="shared" si="15"/>
        <v>76.112085987268372</v>
      </c>
      <c r="L67">
        <f t="shared" si="16"/>
        <v>152.22417197453674</v>
      </c>
      <c r="M67">
        <f t="shared" si="17"/>
        <v>2678.5942972670196</v>
      </c>
      <c r="N67">
        <v>1289.4396574513803</v>
      </c>
      <c r="O67">
        <f t="shared" si="18"/>
        <v>0.56000000000000005</v>
      </c>
      <c r="P67">
        <v>64</v>
      </c>
      <c r="Q67">
        <f t="shared" si="19"/>
        <v>1289.4396574513803</v>
      </c>
      <c r="R67">
        <f t="shared" si="20"/>
        <v>1.4756814238540328</v>
      </c>
    </row>
    <row r="68" spans="2:18" x14ac:dyDescent="0.25">
      <c r="B68">
        <v>1671.74</v>
      </c>
      <c r="C68">
        <v>1.19</v>
      </c>
      <c r="D68">
        <v>127.39</v>
      </c>
      <c r="E68">
        <v>131.83000000000001</v>
      </c>
      <c r="F68">
        <v>51.28</v>
      </c>
      <c r="G68">
        <v>0.08</v>
      </c>
      <c r="H68">
        <v>0.55000000000000004</v>
      </c>
      <c r="I68">
        <v>30</v>
      </c>
      <c r="J68">
        <f t="shared" ref="J68:J99" si="21">(D68+F68)/(2*COS(I68*PI()/180))</f>
        <v>103.15517259611043</v>
      </c>
      <c r="K68">
        <f t="shared" ref="K68:K99" si="22">E68*TAN(I68*PI()/180)</f>
        <v>76.112085987268372</v>
      </c>
      <c r="L68">
        <f t="shared" ref="L68:L99" si="23">SQRT(K68^2+E68^2)</f>
        <v>152.22417197453674</v>
      </c>
      <c r="M68">
        <f t="shared" ref="M68:M99" si="24">L68^2*SQRT(1-0.3^2)/(J68*G68)</f>
        <v>2678.5942972670196</v>
      </c>
      <c r="N68">
        <v>1289.4396574513803</v>
      </c>
      <c r="O68">
        <f t="shared" ref="O68:O99" si="25">H68</f>
        <v>0.55000000000000004</v>
      </c>
      <c r="P68">
        <v>65</v>
      </c>
      <c r="Q68">
        <f t="shared" ref="Q68:Q99" si="26">J68/G68</f>
        <v>1289.4396574513803</v>
      </c>
      <c r="R68">
        <f t="shared" ref="R68:R99" si="27">L68/J68</f>
        <v>1.4756814238540328</v>
      </c>
    </row>
    <row r="69" spans="2:18" x14ac:dyDescent="0.25">
      <c r="B69">
        <v>501.31</v>
      </c>
      <c r="C69">
        <v>1.19</v>
      </c>
      <c r="D69">
        <v>127.33</v>
      </c>
      <c r="E69">
        <v>131.77000000000001</v>
      </c>
      <c r="F69">
        <v>51.25</v>
      </c>
      <c r="G69">
        <v>0.25</v>
      </c>
      <c r="H69">
        <v>0.54</v>
      </c>
      <c r="I69">
        <v>30</v>
      </c>
      <c r="J69">
        <f t="shared" si="21"/>
        <v>103.10321107188335</v>
      </c>
      <c r="K69">
        <f t="shared" si="22"/>
        <v>76.077444971116989</v>
      </c>
      <c r="L69">
        <f t="shared" si="23"/>
        <v>152.15488994223398</v>
      </c>
      <c r="M69">
        <f t="shared" si="24"/>
        <v>856.80171022747277</v>
      </c>
      <c r="N69">
        <v>412.4128442875334</v>
      </c>
      <c r="O69">
        <f t="shared" si="25"/>
        <v>0.54</v>
      </c>
      <c r="P69">
        <v>66</v>
      </c>
      <c r="Q69">
        <f t="shared" si="26"/>
        <v>412.4128442875334</v>
      </c>
      <c r="R69">
        <f t="shared" si="27"/>
        <v>1.4757531638481356</v>
      </c>
    </row>
    <row r="70" spans="2:18" x14ac:dyDescent="0.25">
      <c r="B70">
        <v>501.31</v>
      </c>
      <c r="C70">
        <v>1.19</v>
      </c>
      <c r="D70">
        <v>127.33</v>
      </c>
      <c r="E70">
        <v>131.77000000000001</v>
      </c>
      <c r="F70">
        <v>51.25</v>
      </c>
      <c r="G70">
        <v>0.25</v>
      </c>
      <c r="H70">
        <v>0.57999999999999996</v>
      </c>
      <c r="I70">
        <v>30</v>
      </c>
      <c r="J70">
        <f t="shared" si="21"/>
        <v>103.10321107188335</v>
      </c>
      <c r="K70">
        <f t="shared" si="22"/>
        <v>76.077444971116989</v>
      </c>
      <c r="L70">
        <f t="shared" si="23"/>
        <v>152.15488994223398</v>
      </c>
      <c r="M70">
        <f t="shared" si="24"/>
        <v>856.80171022747277</v>
      </c>
      <c r="N70">
        <v>412.4128442875334</v>
      </c>
      <c r="O70">
        <f t="shared" si="25"/>
        <v>0.57999999999999996</v>
      </c>
      <c r="P70">
        <v>67</v>
      </c>
      <c r="Q70">
        <f t="shared" si="26"/>
        <v>412.4128442875334</v>
      </c>
      <c r="R70">
        <f t="shared" si="27"/>
        <v>1.4757531638481356</v>
      </c>
    </row>
    <row r="71" spans="2:18" x14ac:dyDescent="0.25">
      <c r="B71">
        <v>501.31</v>
      </c>
      <c r="C71">
        <v>1.19</v>
      </c>
      <c r="D71">
        <v>127.33</v>
      </c>
      <c r="E71">
        <v>131.77000000000001</v>
      </c>
      <c r="F71">
        <v>51.25</v>
      </c>
      <c r="G71">
        <v>0.25</v>
      </c>
      <c r="H71">
        <v>0.56999999999999995</v>
      </c>
      <c r="I71">
        <v>30</v>
      </c>
      <c r="J71">
        <f t="shared" si="21"/>
        <v>103.10321107188335</v>
      </c>
      <c r="K71">
        <f t="shared" si="22"/>
        <v>76.077444971116989</v>
      </c>
      <c r="L71">
        <f t="shared" si="23"/>
        <v>152.15488994223398</v>
      </c>
      <c r="M71">
        <f t="shared" si="24"/>
        <v>856.80171022747277</v>
      </c>
      <c r="N71">
        <v>412.4128442875334</v>
      </c>
      <c r="O71">
        <f t="shared" si="25"/>
        <v>0.56999999999999995</v>
      </c>
      <c r="P71">
        <v>68</v>
      </c>
      <c r="Q71">
        <f t="shared" si="26"/>
        <v>412.4128442875334</v>
      </c>
      <c r="R71">
        <f t="shared" si="27"/>
        <v>1.4757531638481356</v>
      </c>
    </row>
    <row r="72" spans="2:18" x14ac:dyDescent="0.25">
      <c r="B72">
        <v>1000.46</v>
      </c>
      <c r="C72">
        <v>1.19</v>
      </c>
      <c r="D72">
        <v>127.06</v>
      </c>
      <c r="E72">
        <v>131.49</v>
      </c>
      <c r="F72">
        <v>51.14</v>
      </c>
      <c r="G72">
        <v>0.13</v>
      </c>
      <c r="H72">
        <v>0.48</v>
      </c>
      <c r="I72">
        <v>30</v>
      </c>
      <c r="J72">
        <f t="shared" si="21"/>
        <v>102.88381796959129</v>
      </c>
      <c r="K72">
        <f t="shared" si="22"/>
        <v>75.915786895743892</v>
      </c>
      <c r="L72">
        <f t="shared" si="23"/>
        <v>151.83157379148778</v>
      </c>
      <c r="M72">
        <f t="shared" si="24"/>
        <v>1644.1992996033118</v>
      </c>
      <c r="N72">
        <v>791.41398438147144</v>
      </c>
      <c r="O72">
        <f t="shared" si="25"/>
        <v>0.48</v>
      </c>
      <c r="P72">
        <v>69</v>
      </c>
      <c r="Q72">
        <f t="shared" si="26"/>
        <v>791.41398438147144</v>
      </c>
      <c r="R72">
        <f t="shared" si="27"/>
        <v>1.475757575757576</v>
      </c>
    </row>
    <row r="73" spans="2:18" x14ac:dyDescent="0.25">
      <c r="B73">
        <v>1000.46</v>
      </c>
      <c r="C73">
        <v>1.19</v>
      </c>
      <c r="D73">
        <v>127.06</v>
      </c>
      <c r="E73">
        <v>131.49</v>
      </c>
      <c r="F73">
        <v>51.14</v>
      </c>
      <c r="G73">
        <v>0.13</v>
      </c>
      <c r="H73">
        <v>0.45</v>
      </c>
      <c r="I73">
        <v>30</v>
      </c>
      <c r="J73">
        <f t="shared" si="21"/>
        <v>102.88381796959129</v>
      </c>
      <c r="K73">
        <f t="shared" si="22"/>
        <v>75.915786895743892</v>
      </c>
      <c r="L73">
        <f t="shared" si="23"/>
        <v>151.83157379148778</v>
      </c>
      <c r="M73">
        <f t="shared" si="24"/>
        <v>1644.1992996033118</v>
      </c>
      <c r="N73">
        <v>791.41398438147144</v>
      </c>
      <c r="O73">
        <f t="shared" si="25"/>
        <v>0.45</v>
      </c>
      <c r="P73">
        <v>70</v>
      </c>
      <c r="Q73">
        <f t="shared" si="26"/>
        <v>791.41398438147144</v>
      </c>
      <c r="R73">
        <f t="shared" si="27"/>
        <v>1.475757575757576</v>
      </c>
    </row>
    <row r="74" spans="2:18" x14ac:dyDescent="0.25">
      <c r="B74">
        <v>785.31</v>
      </c>
      <c r="C74">
        <v>1.19</v>
      </c>
      <c r="D74">
        <v>99.73</v>
      </c>
      <c r="E74">
        <v>103.21</v>
      </c>
      <c r="F74">
        <v>40.14</v>
      </c>
      <c r="G74">
        <v>0.13</v>
      </c>
      <c r="H74">
        <v>0.53</v>
      </c>
      <c r="I74">
        <v>30</v>
      </c>
      <c r="J74">
        <f t="shared" si="21"/>
        <v>80.753982151552947</v>
      </c>
      <c r="K74">
        <f t="shared" si="22"/>
        <v>59.588321283061269</v>
      </c>
      <c r="L74">
        <f t="shared" si="23"/>
        <v>119.17664256612254</v>
      </c>
      <c r="M74">
        <f t="shared" si="24"/>
        <v>1290.6119709377388</v>
      </c>
      <c r="N74">
        <v>621.18447808886879</v>
      </c>
      <c r="O74">
        <f t="shared" si="25"/>
        <v>0.53</v>
      </c>
      <c r="P74">
        <v>71</v>
      </c>
      <c r="Q74">
        <f t="shared" si="26"/>
        <v>621.18447808886879</v>
      </c>
      <c r="R74">
        <f t="shared" si="27"/>
        <v>1.4757989561735898</v>
      </c>
    </row>
    <row r="75" spans="2:18" x14ac:dyDescent="0.25">
      <c r="B75">
        <v>999.88</v>
      </c>
      <c r="C75">
        <v>1.2</v>
      </c>
      <c r="D75">
        <v>126.98</v>
      </c>
      <c r="E75">
        <v>107.95</v>
      </c>
      <c r="F75">
        <v>19.04</v>
      </c>
      <c r="G75">
        <v>0.13</v>
      </c>
      <c r="H75">
        <v>0.6</v>
      </c>
      <c r="I75">
        <v>45</v>
      </c>
      <c r="J75">
        <f t="shared" si="21"/>
        <v>103.25173218885966</v>
      </c>
      <c r="K75">
        <f t="shared" si="22"/>
        <v>107.94999999999999</v>
      </c>
      <c r="L75">
        <f t="shared" si="23"/>
        <v>152.6643540581756</v>
      </c>
      <c r="M75">
        <f t="shared" si="24"/>
        <v>1656.3621073899205</v>
      </c>
      <c r="N75">
        <v>794.2440937604589</v>
      </c>
      <c r="O75">
        <f t="shared" si="25"/>
        <v>0.6</v>
      </c>
      <c r="P75">
        <v>72</v>
      </c>
      <c r="Q75">
        <f t="shared" si="26"/>
        <v>794.2440937604589</v>
      </c>
      <c r="R75">
        <f t="shared" si="27"/>
        <v>1.478564580194494</v>
      </c>
    </row>
    <row r="76" spans="2:18" x14ac:dyDescent="0.25">
      <c r="B76">
        <v>999.88</v>
      </c>
      <c r="C76">
        <v>1.2</v>
      </c>
      <c r="D76">
        <v>126.98</v>
      </c>
      <c r="E76">
        <v>107.95</v>
      </c>
      <c r="F76">
        <v>19.04</v>
      </c>
      <c r="G76">
        <v>0.13</v>
      </c>
      <c r="H76">
        <v>0.62</v>
      </c>
      <c r="I76">
        <v>45</v>
      </c>
      <c r="J76">
        <f t="shared" si="21"/>
        <v>103.25173218885966</v>
      </c>
      <c r="K76">
        <f t="shared" si="22"/>
        <v>107.94999999999999</v>
      </c>
      <c r="L76">
        <f t="shared" si="23"/>
        <v>152.6643540581756</v>
      </c>
      <c r="M76">
        <f t="shared" si="24"/>
        <v>1656.3621073899205</v>
      </c>
      <c r="N76">
        <v>794.2440937604589</v>
      </c>
      <c r="O76">
        <f t="shared" si="25"/>
        <v>0.62</v>
      </c>
      <c r="P76">
        <v>73</v>
      </c>
      <c r="Q76">
        <f t="shared" si="26"/>
        <v>794.2440937604589</v>
      </c>
      <c r="R76">
        <f t="shared" si="27"/>
        <v>1.478564580194494</v>
      </c>
    </row>
    <row r="77" spans="2:18" x14ac:dyDescent="0.25">
      <c r="B77">
        <v>999.88</v>
      </c>
      <c r="C77">
        <v>1.2</v>
      </c>
      <c r="D77">
        <v>126.98</v>
      </c>
      <c r="E77">
        <v>107.95</v>
      </c>
      <c r="F77">
        <v>19.04</v>
      </c>
      <c r="G77">
        <v>0.13</v>
      </c>
      <c r="H77">
        <v>0.59</v>
      </c>
      <c r="I77">
        <v>45</v>
      </c>
      <c r="J77">
        <f t="shared" si="21"/>
        <v>103.25173218885966</v>
      </c>
      <c r="K77">
        <f t="shared" si="22"/>
        <v>107.94999999999999</v>
      </c>
      <c r="L77">
        <f t="shared" si="23"/>
        <v>152.6643540581756</v>
      </c>
      <c r="M77">
        <f t="shared" si="24"/>
        <v>1656.3621073899205</v>
      </c>
      <c r="N77">
        <v>794.2440937604589</v>
      </c>
      <c r="O77">
        <f t="shared" si="25"/>
        <v>0.59</v>
      </c>
      <c r="P77">
        <v>74</v>
      </c>
      <c r="Q77">
        <f t="shared" si="26"/>
        <v>794.2440937604589</v>
      </c>
      <c r="R77">
        <f t="shared" si="27"/>
        <v>1.478564580194494</v>
      </c>
    </row>
    <row r="78" spans="2:18" x14ac:dyDescent="0.25">
      <c r="B78">
        <v>999.88</v>
      </c>
      <c r="C78">
        <v>1.2</v>
      </c>
      <c r="D78">
        <v>126.98</v>
      </c>
      <c r="E78">
        <v>107.95</v>
      </c>
      <c r="F78">
        <v>19.04</v>
      </c>
      <c r="G78">
        <v>0.13</v>
      </c>
      <c r="H78">
        <v>0.6</v>
      </c>
      <c r="I78">
        <v>45</v>
      </c>
      <c r="J78">
        <f t="shared" si="21"/>
        <v>103.25173218885966</v>
      </c>
      <c r="K78">
        <f t="shared" si="22"/>
        <v>107.94999999999999</v>
      </c>
      <c r="L78">
        <f t="shared" si="23"/>
        <v>152.6643540581756</v>
      </c>
      <c r="M78">
        <f t="shared" si="24"/>
        <v>1656.3621073899205</v>
      </c>
      <c r="N78">
        <v>794.2440937604589</v>
      </c>
      <c r="O78">
        <f t="shared" si="25"/>
        <v>0.6</v>
      </c>
      <c r="P78">
        <v>75</v>
      </c>
      <c r="Q78">
        <f t="shared" si="26"/>
        <v>794.2440937604589</v>
      </c>
      <c r="R78">
        <f t="shared" si="27"/>
        <v>1.478564580194494</v>
      </c>
    </row>
    <row r="79" spans="2:18" x14ac:dyDescent="0.25">
      <c r="B79">
        <v>999.88</v>
      </c>
      <c r="C79">
        <v>1.2</v>
      </c>
      <c r="D79">
        <v>126.98</v>
      </c>
      <c r="E79">
        <v>107.95</v>
      </c>
      <c r="F79">
        <v>19.04</v>
      </c>
      <c r="G79">
        <v>0.13</v>
      </c>
      <c r="H79">
        <v>0.53</v>
      </c>
      <c r="I79">
        <v>45</v>
      </c>
      <c r="J79">
        <f t="shared" si="21"/>
        <v>103.25173218885966</v>
      </c>
      <c r="K79">
        <f t="shared" si="22"/>
        <v>107.94999999999999</v>
      </c>
      <c r="L79">
        <f t="shared" si="23"/>
        <v>152.6643540581756</v>
      </c>
      <c r="M79">
        <f t="shared" si="24"/>
        <v>1656.3621073899205</v>
      </c>
      <c r="N79">
        <v>794.2440937604589</v>
      </c>
      <c r="O79">
        <f t="shared" si="25"/>
        <v>0.53</v>
      </c>
      <c r="P79">
        <v>76</v>
      </c>
      <c r="Q79">
        <f t="shared" si="26"/>
        <v>794.2440937604589</v>
      </c>
      <c r="R79">
        <f t="shared" si="27"/>
        <v>1.478564580194494</v>
      </c>
    </row>
    <row r="80" spans="2:18" x14ac:dyDescent="0.25">
      <c r="B80">
        <v>609.27</v>
      </c>
      <c r="C80">
        <v>1.2</v>
      </c>
      <c r="D80">
        <v>126.9</v>
      </c>
      <c r="E80">
        <v>131.69</v>
      </c>
      <c r="F80">
        <v>50.87</v>
      </c>
      <c r="G80">
        <v>0.21</v>
      </c>
      <c r="H80">
        <v>0.48</v>
      </c>
      <c r="I80">
        <v>30</v>
      </c>
      <c r="J80">
        <f t="shared" si="21"/>
        <v>102.63555735383977</v>
      </c>
      <c r="K80">
        <f t="shared" si="22"/>
        <v>76.031256949581817</v>
      </c>
      <c r="L80">
        <f t="shared" si="23"/>
        <v>152.06251389916363</v>
      </c>
      <c r="M80">
        <f t="shared" si="24"/>
        <v>1023.4058338607965</v>
      </c>
      <c r="N80">
        <v>488.74074930399894</v>
      </c>
      <c r="O80">
        <f t="shared" si="25"/>
        <v>0.48</v>
      </c>
      <c r="P80">
        <v>77</v>
      </c>
      <c r="Q80">
        <f t="shared" si="26"/>
        <v>488.74074930399894</v>
      </c>
      <c r="R80">
        <f t="shared" si="27"/>
        <v>1.4815773190077066</v>
      </c>
    </row>
    <row r="81" spans="2:18" x14ac:dyDescent="0.25">
      <c r="B81">
        <v>499.23</v>
      </c>
      <c r="C81">
        <v>1.2</v>
      </c>
      <c r="D81">
        <v>126.8</v>
      </c>
      <c r="E81">
        <v>107.95</v>
      </c>
      <c r="F81">
        <v>18.86</v>
      </c>
      <c r="G81">
        <v>0.25</v>
      </c>
      <c r="H81">
        <v>0.59</v>
      </c>
      <c r="I81">
        <v>45</v>
      </c>
      <c r="J81">
        <f t="shared" si="21"/>
        <v>102.9971737476325</v>
      </c>
      <c r="K81">
        <f t="shared" si="22"/>
        <v>107.94999999999999</v>
      </c>
      <c r="L81">
        <f t="shared" si="23"/>
        <v>152.6643540581756</v>
      </c>
      <c r="M81">
        <f t="shared" si="24"/>
        <v>863.43702704215048</v>
      </c>
      <c r="N81">
        <v>411.98869499053001</v>
      </c>
      <c r="O81">
        <f t="shared" si="25"/>
        <v>0.59</v>
      </c>
      <c r="P81">
        <v>78</v>
      </c>
      <c r="Q81">
        <f t="shared" si="26"/>
        <v>411.98869499053001</v>
      </c>
      <c r="R81">
        <f t="shared" si="27"/>
        <v>1.4822188658519841</v>
      </c>
    </row>
    <row r="82" spans="2:18" x14ac:dyDescent="0.25">
      <c r="B82">
        <v>499.23</v>
      </c>
      <c r="C82">
        <v>1.2</v>
      </c>
      <c r="D82">
        <v>126.8</v>
      </c>
      <c r="E82">
        <v>107.95</v>
      </c>
      <c r="F82">
        <v>18.86</v>
      </c>
      <c r="G82">
        <v>0.25</v>
      </c>
      <c r="H82">
        <v>0.63</v>
      </c>
      <c r="I82">
        <v>45</v>
      </c>
      <c r="J82">
        <f t="shared" si="21"/>
        <v>102.9971737476325</v>
      </c>
      <c r="K82">
        <f t="shared" si="22"/>
        <v>107.94999999999999</v>
      </c>
      <c r="L82">
        <f t="shared" si="23"/>
        <v>152.6643540581756</v>
      </c>
      <c r="M82">
        <f t="shared" si="24"/>
        <v>863.43702704215048</v>
      </c>
      <c r="N82">
        <v>411.98869499053001</v>
      </c>
      <c r="O82">
        <f t="shared" si="25"/>
        <v>0.63</v>
      </c>
      <c r="P82">
        <v>79</v>
      </c>
      <c r="Q82">
        <f t="shared" si="26"/>
        <v>411.98869499053001</v>
      </c>
      <c r="R82">
        <f t="shared" si="27"/>
        <v>1.4822188658519841</v>
      </c>
    </row>
    <row r="83" spans="2:18" x14ac:dyDescent="0.25">
      <c r="B83">
        <v>499.23</v>
      </c>
      <c r="C83">
        <v>1.2</v>
      </c>
      <c r="D83">
        <v>126.8</v>
      </c>
      <c r="E83">
        <v>107.95</v>
      </c>
      <c r="F83">
        <v>18.86</v>
      </c>
      <c r="G83">
        <v>0.25</v>
      </c>
      <c r="H83">
        <v>0.61</v>
      </c>
      <c r="I83">
        <v>45</v>
      </c>
      <c r="J83">
        <f t="shared" si="21"/>
        <v>102.9971737476325</v>
      </c>
      <c r="K83">
        <f t="shared" si="22"/>
        <v>107.94999999999999</v>
      </c>
      <c r="L83">
        <f t="shared" si="23"/>
        <v>152.6643540581756</v>
      </c>
      <c r="M83">
        <f t="shared" si="24"/>
        <v>863.43702704215048</v>
      </c>
      <c r="N83">
        <v>411.98869499053001</v>
      </c>
      <c r="O83">
        <f t="shared" si="25"/>
        <v>0.61</v>
      </c>
      <c r="P83">
        <v>80</v>
      </c>
      <c r="Q83">
        <f t="shared" si="26"/>
        <v>411.98869499053001</v>
      </c>
      <c r="R83">
        <f t="shared" si="27"/>
        <v>1.4822188658519841</v>
      </c>
    </row>
    <row r="84" spans="2:18" x14ac:dyDescent="0.25">
      <c r="B84">
        <v>499.23</v>
      </c>
      <c r="C84">
        <v>1.2</v>
      </c>
      <c r="D84">
        <v>126.8</v>
      </c>
      <c r="E84">
        <v>107.95</v>
      </c>
      <c r="F84">
        <v>18.86</v>
      </c>
      <c r="G84">
        <v>0.25</v>
      </c>
      <c r="H84">
        <v>0.64</v>
      </c>
      <c r="I84">
        <v>45</v>
      </c>
      <c r="J84">
        <f t="shared" si="21"/>
        <v>102.9971737476325</v>
      </c>
      <c r="K84">
        <f t="shared" si="22"/>
        <v>107.94999999999999</v>
      </c>
      <c r="L84">
        <f t="shared" si="23"/>
        <v>152.6643540581756</v>
      </c>
      <c r="M84">
        <f t="shared" si="24"/>
        <v>863.43702704215048</v>
      </c>
      <c r="N84">
        <v>411.98869499053001</v>
      </c>
      <c r="O84">
        <f t="shared" si="25"/>
        <v>0.64</v>
      </c>
      <c r="P84">
        <v>81</v>
      </c>
      <c r="Q84">
        <f t="shared" si="26"/>
        <v>411.98869499053001</v>
      </c>
      <c r="R84">
        <f t="shared" si="27"/>
        <v>1.4822188658519841</v>
      </c>
    </row>
    <row r="85" spans="2:18" x14ac:dyDescent="0.25">
      <c r="B85">
        <v>499.23</v>
      </c>
      <c r="C85">
        <v>1.2</v>
      </c>
      <c r="D85">
        <v>126.8</v>
      </c>
      <c r="E85">
        <v>107.95</v>
      </c>
      <c r="F85">
        <v>18.86</v>
      </c>
      <c r="G85">
        <v>0.25</v>
      </c>
      <c r="H85">
        <v>0.62</v>
      </c>
      <c r="I85">
        <v>45</v>
      </c>
      <c r="J85">
        <f t="shared" si="21"/>
        <v>102.9971737476325</v>
      </c>
      <c r="K85">
        <f t="shared" si="22"/>
        <v>107.94999999999999</v>
      </c>
      <c r="L85">
        <f t="shared" si="23"/>
        <v>152.6643540581756</v>
      </c>
      <c r="M85">
        <f t="shared" si="24"/>
        <v>863.43702704215048</v>
      </c>
      <c r="N85">
        <v>411.98869499053001</v>
      </c>
      <c r="O85">
        <f t="shared" si="25"/>
        <v>0.62</v>
      </c>
      <c r="P85">
        <v>82</v>
      </c>
      <c r="Q85">
        <f t="shared" si="26"/>
        <v>411.98869499053001</v>
      </c>
      <c r="R85">
        <f t="shared" si="27"/>
        <v>1.4822188658519841</v>
      </c>
    </row>
    <row r="86" spans="2:18" x14ac:dyDescent="0.25">
      <c r="B86">
        <v>1662.72</v>
      </c>
      <c r="C86">
        <v>1.2</v>
      </c>
      <c r="D86">
        <v>126.7</v>
      </c>
      <c r="E86">
        <v>107.95</v>
      </c>
      <c r="F86">
        <v>18.75</v>
      </c>
      <c r="G86">
        <v>0.08</v>
      </c>
      <c r="H86">
        <v>0.39</v>
      </c>
      <c r="I86">
        <v>45</v>
      </c>
      <c r="J86">
        <f t="shared" si="21"/>
        <v>102.84868132358332</v>
      </c>
      <c r="K86">
        <f t="shared" si="22"/>
        <v>107.94999999999999</v>
      </c>
      <c r="L86">
        <f t="shared" si="23"/>
        <v>152.6643540581756</v>
      </c>
      <c r="M86">
        <f t="shared" si="24"/>
        <v>2702.1364162719074</v>
      </c>
      <c r="N86">
        <v>1285.6085165447914</v>
      </c>
      <c r="O86">
        <f t="shared" si="25"/>
        <v>0.39</v>
      </c>
      <c r="P86">
        <v>83</v>
      </c>
      <c r="Q86">
        <f t="shared" si="26"/>
        <v>1285.6085165447914</v>
      </c>
      <c r="R86">
        <f t="shared" si="27"/>
        <v>1.4843588862151944</v>
      </c>
    </row>
    <row r="87" spans="2:18" x14ac:dyDescent="0.25">
      <c r="B87">
        <v>1662.72</v>
      </c>
      <c r="C87">
        <v>1.2</v>
      </c>
      <c r="D87">
        <v>126.7</v>
      </c>
      <c r="E87">
        <v>107.95</v>
      </c>
      <c r="F87">
        <v>18.75</v>
      </c>
      <c r="G87">
        <v>0.08</v>
      </c>
      <c r="H87">
        <v>0.35</v>
      </c>
      <c r="I87">
        <v>45</v>
      </c>
      <c r="J87">
        <f t="shared" si="21"/>
        <v>102.84868132358332</v>
      </c>
      <c r="K87">
        <f t="shared" si="22"/>
        <v>107.94999999999999</v>
      </c>
      <c r="L87">
        <f t="shared" si="23"/>
        <v>152.6643540581756</v>
      </c>
      <c r="M87">
        <f t="shared" si="24"/>
        <v>2702.1364162719074</v>
      </c>
      <c r="N87">
        <v>1285.6085165447914</v>
      </c>
      <c r="O87">
        <f t="shared" si="25"/>
        <v>0.35</v>
      </c>
      <c r="P87">
        <v>84</v>
      </c>
      <c r="Q87">
        <f t="shared" si="26"/>
        <v>1285.6085165447914</v>
      </c>
      <c r="R87">
        <f t="shared" si="27"/>
        <v>1.4843588862151944</v>
      </c>
    </row>
    <row r="88" spans="2:18" x14ac:dyDescent="0.25">
      <c r="B88">
        <v>1662.72</v>
      </c>
      <c r="C88">
        <v>1.2</v>
      </c>
      <c r="D88">
        <v>126.7</v>
      </c>
      <c r="E88">
        <v>107.95</v>
      </c>
      <c r="F88">
        <v>18.75</v>
      </c>
      <c r="G88">
        <v>0.08</v>
      </c>
      <c r="H88">
        <v>0.43</v>
      </c>
      <c r="I88">
        <v>45</v>
      </c>
      <c r="J88">
        <f t="shared" si="21"/>
        <v>102.84868132358332</v>
      </c>
      <c r="K88">
        <f t="shared" si="22"/>
        <v>107.94999999999999</v>
      </c>
      <c r="L88">
        <f t="shared" si="23"/>
        <v>152.6643540581756</v>
      </c>
      <c r="M88">
        <f t="shared" si="24"/>
        <v>2702.1364162719074</v>
      </c>
      <c r="N88">
        <v>1285.6085165447914</v>
      </c>
      <c r="O88">
        <f t="shared" si="25"/>
        <v>0.43</v>
      </c>
      <c r="P88">
        <v>85</v>
      </c>
      <c r="Q88">
        <f t="shared" si="26"/>
        <v>1285.6085165447914</v>
      </c>
      <c r="R88">
        <f t="shared" si="27"/>
        <v>1.4843588862151944</v>
      </c>
    </row>
    <row r="89" spans="2:18" x14ac:dyDescent="0.25">
      <c r="B89">
        <v>1662.72</v>
      </c>
      <c r="C89">
        <v>1.2</v>
      </c>
      <c r="D89">
        <v>126.7</v>
      </c>
      <c r="E89">
        <v>107.95</v>
      </c>
      <c r="F89">
        <v>18.75</v>
      </c>
      <c r="G89">
        <v>0.08</v>
      </c>
      <c r="H89">
        <v>0.49</v>
      </c>
      <c r="I89">
        <v>45</v>
      </c>
      <c r="J89">
        <f t="shared" si="21"/>
        <v>102.84868132358332</v>
      </c>
      <c r="K89">
        <f t="shared" si="22"/>
        <v>107.94999999999999</v>
      </c>
      <c r="L89">
        <f t="shared" si="23"/>
        <v>152.6643540581756</v>
      </c>
      <c r="M89">
        <f t="shared" si="24"/>
        <v>2702.1364162719074</v>
      </c>
      <c r="N89">
        <v>1285.6085165447914</v>
      </c>
      <c r="O89">
        <f t="shared" si="25"/>
        <v>0.49</v>
      </c>
      <c r="P89">
        <v>86</v>
      </c>
      <c r="Q89">
        <f t="shared" si="26"/>
        <v>1285.6085165447914</v>
      </c>
      <c r="R89">
        <f t="shared" si="27"/>
        <v>1.4843588862151944</v>
      </c>
    </row>
    <row r="90" spans="2:18" x14ac:dyDescent="0.25">
      <c r="B90">
        <v>1662.72</v>
      </c>
      <c r="C90">
        <v>1.2</v>
      </c>
      <c r="D90">
        <v>126.7</v>
      </c>
      <c r="E90">
        <v>107.95</v>
      </c>
      <c r="F90">
        <v>18.75</v>
      </c>
      <c r="G90">
        <v>0.08</v>
      </c>
      <c r="H90">
        <v>0.44</v>
      </c>
      <c r="I90">
        <v>45</v>
      </c>
      <c r="J90">
        <f t="shared" si="21"/>
        <v>102.84868132358332</v>
      </c>
      <c r="K90">
        <f t="shared" si="22"/>
        <v>107.94999999999999</v>
      </c>
      <c r="L90">
        <f t="shared" si="23"/>
        <v>152.6643540581756</v>
      </c>
      <c r="M90">
        <f t="shared" si="24"/>
        <v>2702.1364162719074</v>
      </c>
      <c r="N90">
        <v>1285.6085165447914</v>
      </c>
      <c r="O90">
        <f t="shared" si="25"/>
        <v>0.44</v>
      </c>
      <c r="P90">
        <v>87</v>
      </c>
      <c r="Q90">
        <f t="shared" si="26"/>
        <v>1285.6085165447914</v>
      </c>
      <c r="R90">
        <f t="shared" si="27"/>
        <v>1.4843588862151944</v>
      </c>
    </row>
    <row r="91" spans="2:18" x14ac:dyDescent="0.25">
      <c r="B91">
        <v>1662.72</v>
      </c>
      <c r="C91">
        <v>1.2</v>
      </c>
      <c r="D91">
        <v>126.7</v>
      </c>
      <c r="E91">
        <v>107.95</v>
      </c>
      <c r="F91">
        <v>18.75</v>
      </c>
      <c r="G91">
        <v>0.08</v>
      </c>
      <c r="H91">
        <v>0.44</v>
      </c>
      <c r="I91">
        <v>45</v>
      </c>
      <c r="J91">
        <f t="shared" si="21"/>
        <v>102.84868132358332</v>
      </c>
      <c r="K91">
        <f t="shared" si="22"/>
        <v>107.94999999999999</v>
      </c>
      <c r="L91">
        <f t="shared" si="23"/>
        <v>152.6643540581756</v>
      </c>
      <c r="M91">
        <f t="shared" si="24"/>
        <v>2702.1364162719074</v>
      </c>
      <c r="N91">
        <v>1285.6085165447914</v>
      </c>
      <c r="O91">
        <f t="shared" si="25"/>
        <v>0.44</v>
      </c>
      <c r="P91">
        <v>88</v>
      </c>
      <c r="Q91">
        <f t="shared" si="26"/>
        <v>1285.6085165447914</v>
      </c>
      <c r="R91">
        <f t="shared" si="27"/>
        <v>1.4843588862151944</v>
      </c>
    </row>
    <row r="92" spans="2:18" x14ac:dyDescent="0.25">
      <c r="B92" s="1">
        <v>1662.72</v>
      </c>
      <c r="C92" s="1">
        <v>1.2</v>
      </c>
      <c r="D92" s="1">
        <v>126.7</v>
      </c>
      <c r="E92" s="1">
        <v>107.95</v>
      </c>
      <c r="F92" s="1">
        <v>18.75</v>
      </c>
      <c r="G92" s="1">
        <v>0.08</v>
      </c>
      <c r="H92" s="1">
        <v>0.48</v>
      </c>
      <c r="I92">
        <v>45</v>
      </c>
      <c r="J92">
        <f t="shared" si="21"/>
        <v>102.84868132358332</v>
      </c>
      <c r="K92">
        <f t="shared" si="22"/>
        <v>107.94999999999999</v>
      </c>
      <c r="L92">
        <f t="shared" si="23"/>
        <v>152.6643540581756</v>
      </c>
      <c r="M92">
        <f t="shared" si="24"/>
        <v>2702.1364162719074</v>
      </c>
      <c r="N92">
        <v>1285.6085165447914</v>
      </c>
      <c r="O92">
        <f t="shared" si="25"/>
        <v>0.48</v>
      </c>
      <c r="P92">
        <v>89</v>
      </c>
      <c r="Q92">
        <f t="shared" si="26"/>
        <v>1285.6085165447914</v>
      </c>
      <c r="R92">
        <f t="shared" si="27"/>
        <v>1.4843588862151944</v>
      </c>
    </row>
    <row r="93" spans="2:18" x14ac:dyDescent="0.25">
      <c r="B93">
        <v>2490.9299999999998</v>
      </c>
      <c r="C93">
        <v>1.2</v>
      </c>
      <c r="D93">
        <v>126.54</v>
      </c>
      <c r="E93">
        <v>131.54</v>
      </c>
      <c r="F93">
        <v>50.59</v>
      </c>
      <c r="G93">
        <v>0.05</v>
      </c>
      <c r="H93">
        <v>0.38</v>
      </c>
      <c r="I93">
        <v>30</v>
      </c>
      <c r="J93">
        <f t="shared" si="21"/>
        <v>102.26605318155841</v>
      </c>
      <c r="K93">
        <f t="shared" si="22"/>
        <v>75.944654409203366</v>
      </c>
      <c r="L93">
        <f t="shared" si="23"/>
        <v>151.88930881840673</v>
      </c>
      <c r="M93">
        <f t="shared" si="24"/>
        <v>4304.0133348649424</v>
      </c>
      <c r="N93">
        <v>2045.321063631168</v>
      </c>
      <c r="O93">
        <f t="shared" si="25"/>
        <v>0.38</v>
      </c>
      <c r="P93">
        <v>90</v>
      </c>
      <c r="Q93">
        <f t="shared" si="26"/>
        <v>2045.321063631168</v>
      </c>
      <c r="R93">
        <f t="shared" si="27"/>
        <v>1.4852368317055269</v>
      </c>
    </row>
    <row r="94" spans="2:18" x14ac:dyDescent="0.25">
      <c r="B94">
        <v>2490.9299999999998</v>
      </c>
      <c r="C94">
        <v>1.2</v>
      </c>
      <c r="D94">
        <v>126.54</v>
      </c>
      <c r="E94">
        <v>131.54</v>
      </c>
      <c r="F94">
        <v>50.59</v>
      </c>
      <c r="G94">
        <v>0.05</v>
      </c>
      <c r="H94">
        <v>0.47</v>
      </c>
      <c r="I94">
        <v>30</v>
      </c>
      <c r="J94">
        <f t="shared" si="21"/>
        <v>102.26605318155841</v>
      </c>
      <c r="K94">
        <f t="shared" si="22"/>
        <v>75.944654409203366</v>
      </c>
      <c r="L94">
        <f t="shared" si="23"/>
        <v>151.88930881840673</v>
      </c>
      <c r="M94">
        <f t="shared" si="24"/>
        <v>4304.0133348649424</v>
      </c>
      <c r="N94">
        <v>2045.321063631168</v>
      </c>
      <c r="O94">
        <f t="shared" si="25"/>
        <v>0.47</v>
      </c>
      <c r="P94">
        <v>91</v>
      </c>
      <c r="Q94">
        <f t="shared" si="26"/>
        <v>2045.321063631168</v>
      </c>
      <c r="R94">
        <f t="shared" si="27"/>
        <v>1.4852368317055269</v>
      </c>
    </row>
    <row r="95" spans="2:18" x14ac:dyDescent="0.25">
      <c r="B95">
        <v>502.07</v>
      </c>
      <c r="C95">
        <v>1.46</v>
      </c>
      <c r="D95">
        <v>127.53</v>
      </c>
      <c r="E95">
        <v>174.63</v>
      </c>
      <c r="F95">
        <v>63.97</v>
      </c>
      <c r="G95">
        <v>0.25</v>
      </c>
      <c r="H95">
        <v>0.56999999999999995</v>
      </c>
      <c r="I95">
        <v>20</v>
      </c>
      <c r="J95">
        <f t="shared" si="21"/>
        <v>101.89502171456859</v>
      </c>
      <c r="K95">
        <f t="shared" si="22"/>
        <v>63.560122009906912</v>
      </c>
      <c r="L95">
        <f t="shared" si="23"/>
        <v>185.83736440746853</v>
      </c>
      <c r="M95">
        <f t="shared" si="24"/>
        <v>1293.2836775754442</v>
      </c>
      <c r="N95">
        <v>407.58008685827434</v>
      </c>
      <c r="O95">
        <f t="shared" si="25"/>
        <v>0.56999999999999995</v>
      </c>
      <c r="P95">
        <v>92</v>
      </c>
      <c r="Q95">
        <f t="shared" si="26"/>
        <v>407.58008685827434</v>
      </c>
      <c r="R95">
        <f t="shared" si="27"/>
        <v>1.8238120104438642</v>
      </c>
    </row>
    <row r="96" spans="2:18" x14ac:dyDescent="0.25">
      <c r="B96">
        <v>502.07</v>
      </c>
      <c r="C96">
        <v>1.46</v>
      </c>
      <c r="D96">
        <v>127.53</v>
      </c>
      <c r="E96">
        <v>174.63</v>
      </c>
      <c r="F96">
        <v>63.97</v>
      </c>
      <c r="G96">
        <v>0.25</v>
      </c>
      <c r="H96">
        <v>0.53</v>
      </c>
      <c r="I96">
        <v>20</v>
      </c>
      <c r="J96">
        <f t="shared" si="21"/>
        <v>101.89502171456859</v>
      </c>
      <c r="K96">
        <f t="shared" si="22"/>
        <v>63.560122009906912</v>
      </c>
      <c r="L96">
        <f t="shared" si="23"/>
        <v>185.83736440746853</v>
      </c>
      <c r="M96">
        <f t="shared" si="24"/>
        <v>1293.2836775754442</v>
      </c>
      <c r="N96">
        <v>407.58008685827434</v>
      </c>
      <c r="O96">
        <f t="shared" si="25"/>
        <v>0.53</v>
      </c>
      <c r="P96">
        <v>93</v>
      </c>
      <c r="Q96">
        <f t="shared" si="26"/>
        <v>407.58008685827434</v>
      </c>
      <c r="R96">
        <f t="shared" si="27"/>
        <v>1.8238120104438642</v>
      </c>
    </row>
    <row r="97" spans="2:18" x14ac:dyDescent="0.25">
      <c r="B97">
        <v>502.07</v>
      </c>
      <c r="C97">
        <v>1.46</v>
      </c>
      <c r="D97">
        <v>127.53</v>
      </c>
      <c r="E97">
        <v>174.63</v>
      </c>
      <c r="F97">
        <v>63.97</v>
      </c>
      <c r="G97">
        <v>0.25</v>
      </c>
      <c r="H97">
        <v>0.54</v>
      </c>
      <c r="I97">
        <v>20</v>
      </c>
      <c r="J97">
        <f t="shared" si="21"/>
        <v>101.89502171456859</v>
      </c>
      <c r="K97">
        <f t="shared" si="22"/>
        <v>63.560122009906912</v>
      </c>
      <c r="L97">
        <f t="shared" si="23"/>
        <v>185.83736440746853</v>
      </c>
      <c r="M97">
        <f t="shared" si="24"/>
        <v>1293.2836775754442</v>
      </c>
      <c r="N97">
        <v>407.58008685827434</v>
      </c>
      <c r="O97">
        <f t="shared" si="25"/>
        <v>0.54</v>
      </c>
      <c r="P97">
        <v>94</v>
      </c>
      <c r="Q97">
        <f t="shared" si="26"/>
        <v>407.58008685827434</v>
      </c>
      <c r="R97">
        <f t="shared" si="27"/>
        <v>1.8238120104438642</v>
      </c>
    </row>
    <row r="98" spans="2:18" x14ac:dyDescent="0.25">
      <c r="B98">
        <v>502.07</v>
      </c>
      <c r="C98">
        <v>1.46</v>
      </c>
      <c r="D98">
        <v>127.53</v>
      </c>
      <c r="E98">
        <v>174.63</v>
      </c>
      <c r="F98">
        <v>63.97</v>
      </c>
      <c r="G98">
        <v>0.25</v>
      </c>
      <c r="H98">
        <v>0.52</v>
      </c>
      <c r="I98">
        <v>20</v>
      </c>
      <c r="J98">
        <f t="shared" si="21"/>
        <v>101.89502171456859</v>
      </c>
      <c r="K98">
        <f t="shared" si="22"/>
        <v>63.560122009906912</v>
      </c>
      <c r="L98">
        <f t="shared" si="23"/>
        <v>185.83736440746853</v>
      </c>
      <c r="M98">
        <f t="shared" si="24"/>
        <v>1293.2836775754442</v>
      </c>
      <c r="N98">
        <v>407.58008685827434</v>
      </c>
      <c r="O98">
        <f t="shared" si="25"/>
        <v>0.52</v>
      </c>
      <c r="P98">
        <v>95</v>
      </c>
      <c r="Q98">
        <f t="shared" si="26"/>
        <v>407.58008685827434</v>
      </c>
      <c r="R98">
        <f t="shared" si="27"/>
        <v>1.8238120104438642</v>
      </c>
    </row>
    <row r="99" spans="2:18" x14ac:dyDescent="0.25">
      <c r="B99">
        <v>502.07</v>
      </c>
      <c r="C99">
        <v>1.46</v>
      </c>
      <c r="D99">
        <v>127.53</v>
      </c>
      <c r="E99">
        <v>174.63</v>
      </c>
      <c r="F99">
        <v>63.97</v>
      </c>
      <c r="G99">
        <v>0.25</v>
      </c>
      <c r="H99">
        <v>0.49</v>
      </c>
      <c r="I99">
        <v>20</v>
      </c>
      <c r="J99">
        <f t="shared" si="21"/>
        <v>101.89502171456859</v>
      </c>
      <c r="K99">
        <f t="shared" si="22"/>
        <v>63.560122009906912</v>
      </c>
      <c r="L99">
        <f t="shared" si="23"/>
        <v>185.83736440746853</v>
      </c>
      <c r="M99">
        <f t="shared" si="24"/>
        <v>1293.2836775754442</v>
      </c>
      <c r="N99">
        <v>407.58008685827434</v>
      </c>
      <c r="O99">
        <f t="shared" si="25"/>
        <v>0.49</v>
      </c>
      <c r="P99">
        <v>96</v>
      </c>
      <c r="Q99">
        <f t="shared" si="26"/>
        <v>407.58008685827434</v>
      </c>
      <c r="R99">
        <f t="shared" si="27"/>
        <v>1.8238120104438642</v>
      </c>
    </row>
    <row r="100" spans="2:18" x14ac:dyDescent="0.25">
      <c r="B100">
        <v>1004.15</v>
      </c>
      <c r="C100">
        <v>1.46</v>
      </c>
      <c r="D100">
        <v>127.53</v>
      </c>
      <c r="E100">
        <v>174.63</v>
      </c>
      <c r="F100">
        <v>63.97</v>
      </c>
      <c r="G100">
        <v>0.13</v>
      </c>
      <c r="H100">
        <v>0.55000000000000004</v>
      </c>
      <c r="I100">
        <v>20</v>
      </c>
      <c r="J100">
        <f t="shared" ref="J100:J131" si="28">(D100+F100)/(2*COS(I100*PI()/180))</f>
        <v>101.89502171456859</v>
      </c>
      <c r="K100">
        <f t="shared" ref="K100:K136" si="29">E100*TAN(I100*PI()/180)</f>
        <v>63.560122009906912</v>
      </c>
      <c r="L100">
        <f t="shared" ref="L100:L131" si="30">SQRT(K100^2+E100^2)</f>
        <v>185.83736440746853</v>
      </c>
      <c r="M100">
        <f t="shared" ref="M100:M131" si="31">L100^2*SQRT(1-0.3^2)/(J100*G100)</f>
        <v>2487.0839953373929</v>
      </c>
      <c r="N100">
        <v>783.80785934283529</v>
      </c>
      <c r="O100">
        <f t="shared" ref="O100:O136" si="32">H100</f>
        <v>0.55000000000000004</v>
      </c>
      <c r="P100">
        <v>97</v>
      </c>
      <c r="Q100">
        <f t="shared" ref="Q100:Q136" si="33">J100/G100</f>
        <v>783.80785934283529</v>
      </c>
      <c r="R100">
        <f t="shared" ref="R100:R136" si="34">L100/J100</f>
        <v>1.8238120104438642</v>
      </c>
    </row>
    <row r="101" spans="2:18" x14ac:dyDescent="0.25">
      <c r="B101">
        <v>1004.15</v>
      </c>
      <c r="C101">
        <v>1.46</v>
      </c>
      <c r="D101">
        <v>127.53</v>
      </c>
      <c r="E101">
        <v>174.63</v>
      </c>
      <c r="F101">
        <v>63.97</v>
      </c>
      <c r="G101">
        <v>0.13</v>
      </c>
      <c r="H101">
        <v>0.6</v>
      </c>
      <c r="I101">
        <v>20</v>
      </c>
      <c r="J101">
        <f t="shared" si="28"/>
        <v>101.89502171456859</v>
      </c>
      <c r="K101">
        <f t="shared" si="29"/>
        <v>63.560122009906912</v>
      </c>
      <c r="L101">
        <f t="shared" si="30"/>
        <v>185.83736440746853</v>
      </c>
      <c r="M101">
        <f t="shared" si="31"/>
        <v>2487.0839953373929</v>
      </c>
      <c r="N101">
        <v>783.80785934283529</v>
      </c>
      <c r="O101">
        <f t="shared" si="32"/>
        <v>0.6</v>
      </c>
      <c r="P101">
        <v>98</v>
      </c>
      <c r="Q101">
        <f t="shared" si="33"/>
        <v>783.80785934283529</v>
      </c>
      <c r="R101">
        <f t="shared" si="34"/>
        <v>1.8238120104438642</v>
      </c>
    </row>
    <row r="102" spans="2:18" x14ac:dyDescent="0.25">
      <c r="B102">
        <v>1004.15</v>
      </c>
      <c r="C102">
        <v>1.46</v>
      </c>
      <c r="D102">
        <v>127.53</v>
      </c>
      <c r="E102">
        <v>174.63</v>
      </c>
      <c r="F102">
        <v>63.97</v>
      </c>
      <c r="G102">
        <v>0.13</v>
      </c>
      <c r="H102">
        <v>0.61</v>
      </c>
      <c r="I102">
        <v>20</v>
      </c>
      <c r="J102">
        <f t="shared" si="28"/>
        <v>101.89502171456859</v>
      </c>
      <c r="K102">
        <f t="shared" si="29"/>
        <v>63.560122009906912</v>
      </c>
      <c r="L102">
        <f t="shared" si="30"/>
        <v>185.83736440746853</v>
      </c>
      <c r="M102">
        <f t="shared" si="31"/>
        <v>2487.0839953373929</v>
      </c>
      <c r="N102">
        <v>783.80785934283529</v>
      </c>
      <c r="O102">
        <f t="shared" si="32"/>
        <v>0.61</v>
      </c>
      <c r="P102">
        <v>99</v>
      </c>
      <c r="Q102">
        <f t="shared" si="33"/>
        <v>783.80785934283529</v>
      </c>
      <c r="R102">
        <f t="shared" si="34"/>
        <v>1.8238120104438642</v>
      </c>
    </row>
    <row r="103" spans="2:18" x14ac:dyDescent="0.25">
      <c r="B103">
        <v>1004.15</v>
      </c>
      <c r="C103">
        <v>1.46</v>
      </c>
      <c r="D103">
        <v>127.53</v>
      </c>
      <c r="E103">
        <v>174.63</v>
      </c>
      <c r="F103">
        <v>63.97</v>
      </c>
      <c r="G103">
        <v>0.13</v>
      </c>
      <c r="H103">
        <v>0.51</v>
      </c>
      <c r="I103">
        <v>20</v>
      </c>
      <c r="J103">
        <f t="shared" si="28"/>
        <v>101.89502171456859</v>
      </c>
      <c r="K103">
        <f t="shared" si="29"/>
        <v>63.560122009906912</v>
      </c>
      <c r="L103">
        <f t="shared" si="30"/>
        <v>185.83736440746853</v>
      </c>
      <c r="M103">
        <f t="shared" si="31"/>
        <v>2487.0839953373929</v>
      </c>
      <c r="N103">
        <v>783.80785934283529</v>
      </c>
      <c r="O103">
        <f t="shared" si="32"/>
        <v>0.51</v>
      </c>
      <c r="P103">
        <v>100</v>
      </c>
      <c r="Q103">
        <f t="shared" si="33"/>
        <v>783.80785934283529</v>
      </c>
      <c r="R103">
        <f t="shared" si="34"/>
        <v>1.8238120104438642</v>
      </c>
    </row>
    <row r="104" spans="2:18" x14ac:dyDescent="0.25">
      <c r="B104">
        <v>1004.15</v>
      </c>
      <c r="C104">
        <v>1.46</v>
      </c>
      <c r="D104">
        <v>127.53</v>
      </c>
      <c r="E104">
        <v>174.63</v>
      </c>
      <c r="F104">
        <v>63.97</v>
      </c>
      <c r="G104">
        <v>0.13</v>
      </c>
      <c r="H104">
        <v>0.49</v>
      </c>
      <c r="I104">
        <v>20</v>
      </c>
      <c r="J104">
        <f t="shared" si="28"/>
        <v>101.89502171456859</v>
      </c>
      <c r="K104">
        <f t="shared" si="29"/>
        <v>63.560122009906912</v>
      </c>
      <c r="L104">
        <f t="shared" si="30"/>
        <v>185.83736440746853</v>
      </c>
      <c r="M104">
        <f t="shared" si="31"/>
        <v>2487.0839953373929</v>
      </c>
      <c r="N104">
        <v>783.80785934283529</v>
      </c>
      <c r="O104">
        <f t="shared" si="32"/>
        <v>0.49</v>
      </c>
      <c r="P104">
        <v>101</v>
      </c>
      <c r="Q104">
        <f t="shared" si="33"/>
        <v>783.80785934283529</v>
      </c>
      <c r="R104">
        <f t="shared" si="34"/>
        <v>1.8238120104438642</v>
      </c>
    </row>
    <row r="105" spans="2:18" x14ac:dyDescent="0.25">
      <c r="B105">
        <v>2510.37</v>
      </c>
      <c r="C105">
        <v>1.46</v>
      </c>
      <c r="D105">
        <v>127.53</v>
      </c>
      <c r="E105">
        <v>174.63</v>
      </c>
      <c r="F105">
        <v>63.97</v>
      </c>
      <c r="G105">
        <v>0.05</v>
      </c>
      <c r="H105">
        <v>0.41</v>
      </c>
      <c r="I105">
        <v>20</v>
      </c>
      <c r="J105">
        <f t="shared" si="28"/>
        <v>101.89502171456859</v>
      </c>
      <c r="K105">
        <f t="shared" si="29"/>
        <v>63.560122009906912</v>
      </c>
      <c r="L105">
        <f t="shared" si="30"/>
        <v>185.83736440746853</v>
      </c>
      <c r="M105">
        <f t="shared" si="31"/>
        <v>6466.418387877221</v>
      </c>
      <c r="N105">
        <v>2037.9004342913715</v>
      </c>
      <c r="O105">
        <f t="shared" si="32"/>
        <v>0.41</v>
      </c>
      <c r="P105">
        <v>102</v>
      </c>
      <c r="Q105">
        <f t="shared" si="33"/>
        <v>2037.9004342913715</v>
      </c>
      <c r="R105">
        <f t="shared" si="34"/>
        <v>1.8238120104438642</v>
      </c>
    </row>
    <row r="106" spans="2:18" x14ac:dyDescent="0.25">
      <c r="B106">
        <v>2510.37</v>
      </c>
      <c r="C106">
        <v>1.46</v>
      </c>
      <c r="D106">
        <v>127.53</v>
      </c>
      <c r="E106">
        <v>174.63</v>
      </c>
      <c r="F106">
        <v>63.97</v>
      </c>
      <c r="G106">
        <v>0.05</v>
      </c>
      <c r="H106">
        <v>0.39</v>
      </c>
      <c r="I106">
        <v>20</v>
      </c>
      <c r="J106">
        <f t="shared" si="28"/>
        <v>101.89502171456859</v>
      </c>
      <c r="K106">
        <f t="shared" si="29"/>
        <v>63.560122009906912</v>
      </c>
      <c r="L106">
        <f t="shared" si="30"/>
        <v>185.83736440746853</v>
      </c>
      <c r="M106">
        <f t="shared" si="31"/>
        <v>6466.418387877221</v>
      </c>
      <c r="N106">
        <v>2037.9004342913715</v>
      </c>
      <c r="O106">
        <f t="shared" si="32"/>
        <v>0.39</v>
      </c>
      <c r="P106">
        <v>103</v>
      </c>
      <c r="Q106">
        <f t="shared" si="33"/>
        <v>2037.9004342913715</v>
      </c>
      <c r="R106">
        <f t="shared" si="34"/>
        <v>1.8238120104438642</v>
      </c>
    </row>
    <row r="107" spans="2:18" x14ac:dyDescent="0.25">
      <c r="B107">
        <v>1672.95</v>
      </c>
      <c r="C107">
        <v>1.46</v>
      </c>
      <c r="D107">
        <v>127.48</v>
      </c>
      <c r="E107">
        <v>174.56</v>
      </c>
      <c r="F107">
        <v>63.94</v>
      </c>
      <c r="G107">
        <v>0.08</v>
      </c>
      <c r="H107">
        <v>0.48</v>
      </c>
      <c r="I107">
        <v>20</v>
      </c>
      <c r="J107">
        <f t="shared" si="28"/>
        <v>101.85245460366956</v>
      </c>
      <c r="K107">
        <f t="shared" si="29"/>
        <v>63.534644093508284</v>
      </c>
      <c r="L107">
        <f t="shared" si="30"/>
        <v>185.76287196339524</v>
      </c>
      <c r="M107">
        <f t="shared" si="31"/>
        <v>4039.9597938657275</v>
      </c>
      <c r="N107">
        <v>1273.1556825458695</v>
      </c>
      <c r="O107">
        <f t="shared" si="32"/>
        <v>0.48</v>
      </c>
      <c r="P107">
        <v>104</v>
      </c>
      <c r="Q107">
        <f t="shared" si="33"/>
        <v>1273.1556825458695</v>
      </c>
      <c r="R107">
        <f t="shared" si="34"/>
        <v>1.8238428586354614</v>
      </c>
    </row>
    <row r="108" spans="2:18" x14ac:dyDescent="0.25">
      <c r="B108">
        <v>1672.95</v>
      </c>
      <c r="C108">
        <v>1.46</v>
      </c>
      <c r="D108">
        <v>127.48</v>
      </c>
      <c r="E108">
        <v>174.56</v>
      </c>
      <c r="F108">
        <v>63.94</v>
      </c>
      <c r="G108">
        <v>0.08</v>
      </c>
      <c r="H108">
        <v>0.42</v>
      </c>
      <c r="I108">
        <v>20</v>
      </c>
      <c r="J108">
        <f t="shared" si="28"/>
        <v>101.85245460366956</v>
      </c>
      <c r="K108">
        <f t="shared" si="29"/>
        <v>63.534644093508284</v>
      </c>
      <c r="L108">
        <f t="shared" si="30"/>
        <v>185.76287196339524</v>
      </c>
      <c r="M108">
        <f t="shared" si="31"/>
        <v>4039.9597938657275</v>
      </c>
      <c r="N108">
        <v>1273.1556825458695</v>
      </c>
      <c r="O108">
        <f t="shared" si="32"/>
        <v>0.42</v>
      </c>
      <c r="P108">
        <v>105</v>
      </c>
      <c r="Q108">
        <f t="shared" si="33"/>
        <v>1273.1556825458695</v>
      </c>
      <c r="R108">
        <f t="shared" si="34"/>
        <v>1.8238428586354614</v>
      </c>
    </row>
    <row r="109" spans="2:18" x14ac:dyDescent="0.25">
      <c r="B109">
        <v>491.32</v>
      </c>
      <c r="C109">
        <v>1.39</v>
      </c>
      <c r="D109">
        <v>124.8</v>
      </c>
      <c r="E109">
        <v>150.24</v>
      </c>
      <c r="F109">
        <v>38.049999999999997</v>
      </c>
      <c r="G109">
        <v>0.25</v>
      </c>
      <c r="H109">
        <v>0.53</v>
      </c>
      <c r="I109">
        <v>30</v>
      </c>
      <c r="J109">
        <f t="shared" si="28"/>
        <v>94.021491337530549</v>
      </c>
      <c r="K109">
        <f t="shared" si="29"/>
        <v>86.74110444304938</v>
      </c>
      <c r="L109">
        <f t="shared" si="30"/>
        <v>173.48220888609876</v>
      </c>
      <c r="M109">
        <f t="shared" si="31"/>
        <v>1221.4155321280239</v>
      </c>
      <c r="N109">
        <v>376.08596535012219</v>
      </c>
      <c r="O109">
        <f t="shared" si="32"/>
        <v>0.53</v>
      </c>
      <c r="P109">
        <v>106</v>
      </c>
      <c r="Q109">
        <f t="shared" si="33"/>
        <v>376.08596535012219</v>
      </c>
      <c r="R109">
        <f t="shared" si="34"/>
        <v>1.8451335584894077</v>
      </c>
    </row>
    <row r="110" spans="2:18" x14ac:dyDescent="0.25">
      <c r="B110">
        <v>979.81</v>
      </c>
      <c r="C110">
        <v>1.39</v>
      </c>
      <c r="D110">
        <v>124.44</v>
      </c>
      <c r="E110">
        <v>149.81</v>
      </c>
      <c r="F110">
        <v>37.94</v>
      </c>
      <c r="G110">
        <v>0.13</v>
      </c>
      <c r="H110">
        <v>0.57999999999999996</v>
      </c>
      <c r="I110">
        <v>30</v>
      </c>
      <c r="J110">
        <f t="shared" si="28"/>
        <v>93.750136711011422</v>
      </c>
      <c r="K110">
        <f t="shared" si="29"/>
        <v>86.492843827297833</v>
      </c>
      <c r="L110">
        <f t="shared" si="30"/>
        <v>172.98568765459567</v>
      </c>
      <c r="M110">
        <f t="shared" si="31"/>
        <v>2342.2097191969215</v>
      </c>
      <c r="N110">
        <v>721.15489777701089</v>
      </c>
      <c r="O110">
        <f t="shared" si="32"/>
        <v>0.57999999999999996</v>
      </c>
      <c r="P110">
        <v>107</v>
      </c>
      <c r="Q110">
        <f t="shared" si="33"/>
        <v>721.15489777701089</v>
      </c>
      <c r="R110">
        <f t="shared" si="34"/>
        <v>1.8451779775834463</v>
      </c>
    </row>
    <row r="111" spans="2:18" x14ac:dyDescent="0.25">
      <c r="B111">
        <v>2452.31</v>
      </c>
      <c r="C111">
        <v>1.39</v>
      </c>
      <c r="D111">
        <v>124.58</v>
      </c>
      <c r="E111">
        <v>150.24</v>
      </c>
      <c r="F111">
        <v>37.83</v>
      </c>
      <c r="G111">
        <v>0.05</v>
      </c>
      <c r="H111">
        <v>0.47</v>
      </c>
      <c r="I111">
        <v>30</v>
      </c>
      <c r="J111">
        <f t="shared" si="28"/>
        <v>93.767457219087106</v>
      </c>
      <c r="K111">
        <f t="shared" si="29"/>
        <v>86.74110444304938</v>
      </c>
      <c r="L111">
        <f t="shared" si="30"/>
        <v>173.48220888609876</v>
      </c>
      <c r="M111">
        <f t="shared" si="31"/>
        <v>6123.6229113677955</v>
      </c>
      <c r="N111">
        <v>1875.349144381742</v>
      </c>
      <c r="O111">
        <f t="shared" si="32"/>
        <v>0.47</v>
      </c>
      <c r="P111">
        <v>108</v>
      </c>
      <c r="Q111">
        <f t="shared" si="33"/>
        <v>1875.349144381742</v>
      </c>
      <c r="R111">
        <f t="shared" si="34"/>
        <v>1.850132381011022</v>
      </c>
    </row>
    <row r="112" spans="2:18" x14ac:dyDescent="0.25">
      <c r="B112" s="1">
        <v>604.42999999999995</v>
      </c>
      <c r="C112" s="1">
        <v>1.4</v>
      </c>
      <c r="D112" s="1">
        <v>127.43</v>
      </c>
      <c r="E112" s="1">
        <v>154.62</v>
      </c>
      <c r="F112" s="1">
        <v>38.159999999999997</v>
      </c>
      <c r="G112" s="1">
        <v>0.21</v>
      </c>
      <c r="H112" s="1">
        <v>0.39</v>
      </c>
      <c r="I112">
        <v>30</v>
      </c>
      <c r="J112">
        <f t="shared" si="28"/>
        <v>95.603431075110123</v>
      </c>
      <c r="K112">
        <f t="shared" si="29"/>
        <v>89.26989862209993</v>
      </c>
      <c r="L112">
        <f t="shared" si="30"/>
        <v>178.53979724419986</v>
      </c>
      <c r="M112">
        <f t="shared" si="31"/>
        <v>1514.6001556485216</v>
      </c>
      <c r="N112">
        <v>455.2544336910006</v>
      </c>
      <c r="O112">
        <f t="shared" si="32"/>
        <v>0.39</v>
      </c>
      <c r="P112">
        <v>109</v>
      </c>
      <c r="Q112">
        <f t="shared" si="33"/>
        <v>455.2544336910006</v>
      </c>
      <c r="R112">
        <f t="shared" si="34"/>
        <v>1.8675040763331119</v>
      </c>
    </row>
    <row r="113" spans="2:18" x14ac:dyDescent="0.25">
      <c r="B113">
        <v>633.35</v>
      </c>
      <c r="C113">
        <v>1.4</v>
      </c>
      <c r="D113">
        <v>127.09</v>
      </c>
      <c r="E113">
        <v>154.21</v>
      </c>
      <c r="F113">
        <v>38.06</v>
      </c>
      <c r="G113">
        <v>0.2</v>
      </c>
      <c r="H113">
        <v>0.54</v>
      </c>
      <c r="I113">
        <v>30</v>
      </c>
      <c r="J113">
        <f t="shared" si="28"/>
        <v>95.349396956666695</v>
      </c>
      <c r="K113">
        <f t="shared" si="29"/>
        <v>89.033185011732186</v>
      </c>
      <c r="L113">
        <f t="shared" si="30"/>
        <v>178.06637002346437</v>
      </c>
      <c r="M113">
        <f t="shared" si="31"/>
        <v>1586.1218970184291</v>
      </c>
      <c r="N113">
        <v>476.74698478333346</v>
      </c>
      <c r="O113">
        <f t="shared" si="32"/>
        <v>0.54</v>
      </c>
      <c r="P113">
        <v>110</v>
      </c>
      <c r="Q113">
        <f t="shared" si="33"/>
        <v>476.74698478333346</v>
      </c>
      <c r="R113">
        <f t="shared" si="34"/>
        <v>1.8675143808658794</v>
      </c>
    </row>
    <row r="114" spans="2:18" x14ac:dyDescent="0.25">
      <c r="B114">
        <v>500.58</v>
      </c>
      <c r="C114">
        <v>2.0499999999999998</v>
      </c>
      <c r="D114">
        <v>127.15</v>
      </c>
      <c r="E114">
        <v>244.41</v>
      </c>
      <c r="F114">
        <v>38.19</v>
      </c>
      <c r="G114">
        <v>0.25</v>
      </c>
      <c r="H114">
        <v>0.63</v>
      </c>
      <c r="I114">
        <v>20</v>
      </c>
      <c r="J114">
        <f t="shared" si="28"/>
        <v>87.975576450583659</v>
      </c>
      <c r="K114">
        <f t="shared" si="29"/>
        <v>88.957964957002517</v>
      </c>
      <c r="L114">
        <f t="shared" si="30"/>
        <v>260.09568937083765</v>
      </c>
      <c r="M114">
        <f t="shared" si="31"/>
        <v>2934.1673183387211</v>
      </c>
      <c r="N114">
        <v>351.90230580233464</v>
      </c>
      <c r="O114">
        <f t="shared" si="32"/>
        <v>0.63</v>
      </c>
      <c r="P114">
        <v>111</v>
      </c>
      <c r="Q114">
        <f t="shared" si="33"/>
        <v>351.90230580233464</v>
      </c>
      <c r="R114">
        <f t="shared" si="34"/>
        <v>2.9564533688157728</v>
      </c>
    </row>
    <row r="115" spans="2:18" x14ac:dyDescent="0.25">
      <c r="B115">
        <v>500.58</v>
      </c>
      <c r="C115">
        <v>2.0499999999999998</v>
      </c>
      <c r="D115">
        <v>127.15</v>
      </c>
      <c r="E115">
        <v>244.41</v>
      </c>
      <c r="F115">
        <v>38.19</v>
      </c>
      <c r="G115">
        <v>0.25</v>
      </c>
      <c r="H115">
        <v>0.57999999999999996</v>
      </c>
      <c r="I115">
        <v>20</v>
      </c>
      <c r="J115">
        <f t="shared" si="28"/>
        <v>87.975576450583659</v>
      </c>
      <c r="K115">
        <f t="shared" si="29"/>
        <v>88.957964957002517</v>
      </c>
      <c r="L115">
        <f t="shared" si="30"/>
        <v>260.09568937083765</v>
      </c>
      <c r="M115">
        <f t="shared" si="31"/>
        <v>2934.1673183387211</v>
      </c>
      <c r="N115">
        <v>351.90230580233464</v>
      </c>
      <c r="O115">
        <f t="shared" si="32"/>
        <v>0.57999999999999996</v>
      </c>
      <c r="P115">
        <v>112</v>
      </c>
      <c r="Q115">
        <f t="shared" si="33"/>
        <v>351.90230580233464</v>
      </c>
      <c r="R115">
        <f t="shared" si="34"/>
        <v>2.9564533688157728</v>
      </c>
    </row>
    <row r="116" spans="2:18" x14ac:dyDescent="0.25">
      <c r="B116">
        <v>500.58</v>
      </c>
      <c r="C116">
        <v>2.0499999999999998</v>
      </c>
      <c r="D116">
        <v>127.15</v>
      </c>
      <c r="E116">
        <v>244.41</v>
      </c>
      <c r="F116">
        <v>38.19</v>
      </c>
      <c r="G116">
        <v>0.25</v>
      </c>
      <c r="H116">
        <v>0.55000000000000004</v>
      </c>
      <c r="I116">
        <v>20</v>
      </c>
      <c r="J116">
        <f t="shared" si="28"/>
        <v>87.975576450583659</v>
      </c>
      <c r="K116">
        <f t="shared" si="29"/>
        <v>88.957964957002517</v>
      </c>
      <c r="L116">
        <f t="shared" si="30"/>
        <v>260.09568937083765</v>
      </c>
      <c r="M116">
        <f t="shared" si="31"/>
        <v>2934.1673183387211</v>
      </c>
      <c r="N116">
        <v>351.90230580233464</v>
      </c>
      <c r="O116">
        <f t="shared" si="32"/>
        <v>0.55000000000000004</v>
      </c>
      <c r="P116">
        <v>113</v>
      </c>
      <c r="Q116">
        <f t="shared" si="33"/>
        <v>351.90230580233464</v>
      </c>
      <c r="R116">
        <f t="shared" si="34"/>
        <v>2.9564533688157728</v>
      </c>
    </row>
    <row r="117" spans="2:18" x14ac:dyDescent="0.25">
      <c r="B117">
        <v>1001.16</v>
      </c>
      <c r="C117">
        <v>2.0499999999999998</v>
      </c>
      <c r="D117">
        <v>127.15</v>
      </c>
      <c r="E117">
        <v>244.41</v>
      </c>
      <c r="F117">
        <v>38.19</v>
      </c>
      <c r="G117">
        <v>0.13</v>
      </c>
      <c r="H117">
        <v>0.56000000000000005</v>
      </c>
      <c r="I117">
        <v>20</v>
      </c>
      <c r="J117">
        <f t="shared" si="28"/>
        <v>87.975576450583659</v>
      </c>
      <c r="K117">
        <f t="shared" si="29"/>
        <v>88.957964957002517</v>
      </c>
      <c r="L117">
        <f t="shared" si="30"/>
        <v>260.09568937083765</v>
      </c>
      <c r="M117">
        <f t="shared" si="31"/>
        <v>5642.6294583436948</v>
      </c>
      <c r="N117">
        <v>676.73520346602811</v>
      </c>
      <c r="O117">
        <f t="shared" si="32"/>
        <v>0.56000000000000005</v>
      </c>
      <c r="P117">
        <v>114</v>
      </c>
      <c r="Q117">
        <f t="shared" si="33"/>
        <v>676.73520346602811</v>
      </c>
      <c r="R117">
        <f t="shared" si="34"/>
        <v>2.9564533688157728</v>
      </c>
    </row>
    <row r="118" spans="2:18" x14ac:dyDescent="0.25">
      <c r="B118">
        <v>1001.16</v>
      </c>
      <c r="C118">
        <v>2.0499999999999998</v>
      </c>
      <c r="D118">
        <v>127.15</v>
      </c>
      <c r="E118">
        <v>244.41</v>
      </c>
      <c r="F118">
        <v>38.19</v>
      </c>
      <c r="G118">
        <v>0.13</v>
      </c>
      <c r="H118">
        <v>0.57999999999999996</v>
      </c>
      <c r="I118">
        <v>20</v>
      </c>
      <c r="J118">
        <f t="shared" si="28"/>
        <v>87.975576450583659</v>
      </c>
      <c r="K118">
        <f t="shared" si="29"/>
        <v>88.957964957002517</v>
      </c>
      <c r="L118">
        <f t="shared" si="30"/>
        <v>260.09568937083765</v>
      </c>
      <c r="M118">
        <f t="shared" si="31"/>
        <v>5642.6294583436948</v>
      </c>
      <c r="N118">
        <v>676.73520346602811</v>
      </c>
      <c r="O118">
        <f t="shared" si="32"/>
        <v>0.57999999999999996</v>
      </c>
      <c r="P118">
        <v>115</v>
      </c>
      <c r="Q118">
        <f t="shared" si="33"/>
        <v>676.73520346602811</v>
      </c>
      <c r="R118">
        <f t="shared" si="34"/>
        <v>2.9564533688157728</v>
      </c>
    </row>
    <row r="119" spans="2:18" x14ac:dyDescent="0.25">
      <c r="B119">
        <v>1001.16</v>
      </c>
      <c r="C119">
        <v>2.0499999999999998</v>
      </c>
      <c r="D119">
        <v>127.15</v>
      </c>
      <c r="E119">
        <v>244.41</v>
      </c>
      <c r="F119">
        <v>38.19</v>
      </c>
      <c r="G119">
        <v>0.13</v>
      </c>
      <c r="H119">
        <v>0.64</v>
      </c>
      <c r="I119">
        <v>20</v>
      </c>
      <c r="J119">
        <f t="shared" si="28"/>
        <v>87.975576450583659</v>
      </c>
      <c r="K119">
        <f t="shared" si="29"/>
        <v>88.957964957002517</v>
      </c>
      <c r="L119">
        <f t="shared" si="30"/>
        <v>260.09568937083765</v>
      </c>
      <c r="M119">
        <f t="shared" si="31"/>
        <v>5642.6294583436948</v>
      </c>
      <c r="N119">
        <v>676.73520346602811</v>
      </c>
      <c r="O119">
        <f t="shared" si="32"/>
        <v>0.64</v>
      </c>
      <c r="P119">
        <v>116</v>
      </c>
      <c r="Q119">
        <f t="shared" si="33"/>
        <v>676.73520346602811</v>
      </c>
      <c r="R119">
        <f t="shared" si="34"/>
        <v>2.9564533688157728</v>
      </c>
    </row>
    <row r="120" spans="2:18" x14ac:dyDescent="0.25">
      <c r="B120">
        <v>2502.9</v>
      </c>
      <c r="C120">
        <v>2.0499999999999998</v>
      </c>
      <c r="D120">
        <v>127.15</v>
      </c>
      <c r="E120">
        <v>244.41</v>
      </c>
      <c r="F120">
        <v>38.19</v>
      </c>
      <c r="G120">
        <v>0.05</v>
      </c>
      <c r="H120">
        <v>0.48</v>
      </c>
      <c r="I120">
        <v>20</v>
      </c>
      <c r="J120">
        <f t="shared" si="28"/>
        <v>87.975576450583659</v>
      </c>
      <c r="K120">
        <f t="shared" si="29"/>
        <v>88.957964957002517</v>
      </c>
      <c r="L120">
        <f t="shared" si="30"/>
        <v>260.09568937083765</v>
      </c>
      <c r="M120">
        <f t="shared" si="31"/>
        <v>14670.836591693604</v>
      </c>
      <c r="N120">
        <v>1759.511529011673</v>
      </c>
      <c r="O120">
        <f t="shared" si="32"/>
        <v>0.48</v>
      </c>
      <c r="P120">
        <v>117</v>
      </c>
      <c r="Q120">
        <f t="shared" si="33"/>
        <v>1759.511529011673</v>
      </c>
      <c r="R120">
        <f t="shared" si="34"/>
        <v>2.9564533688157728</v>
      </c>
    </row>
    <row r="121" spans="2:18" x14ac:dyDescent="0.25">
      <c r="B121" s="1">
        <v>2502.9</v>
      </c>
      <c r="C121" s="1">
        <v>2.0499999999999998</v>
      </c>
      <c r="D121" s="1">
        <v>127.15</v>
      </c>
      <c r="E121" s="1">
        <v>244.41</v>
      </c>
      <c r="F121" s="1">
        <v>38.19</v>
      </c>
      <c r="G121" s="1">
        <v>0.05</v>
      </c>
      <c r="H121" s="1">
        <v>0.48</v>
      </c>
      <c r="I121">
        <v>20</v>
      </c>
      <c r="J121">
        <f t="shared" si="28"/>
        <v>87.975576450583659</v>
      </c>
      <c r="K121">
        <f t="shared" si="29"/>
        <v>88.957964957002517</v>
      </c>
      <c r="L121">
        <f t="shared" si="30"/>
        <v>260.09568937083765</v>
      </c>
      <c r="M121">
        <f t="shared" si="31"/>
        <v>14670.836591693604</v>
      </c>
      <c r="N121">
        <v>1759.511529011673</v>
      </c>
      <c r="O121">
        <f t="shared" si="32"/>
        <v>0.48</v>
      </c>
      <c r="P121">
        <v>118</v>
      </c>
      <c r="Q121">
        <f t="shared" si="33"/>
        <v>1759.511529011673</v>
      </c>
      <c r="R121">
        <f t="shared" si="34"/>
        <v>2.9564533688157728</v>
      </c>
    </row>
    <row r="122" spans="2:18" x14ac:dyDescent="0.25">
      <c r="B122">
        <v>498.98</v>
      </c>
      <c r="C122">
        <v>2.6</v>
      </c>
      <c r="D122">
        <v>126.74</v>
      </c>
      <c r="E122">
        <v>324.39999999999998</v>
      </c>
      <c r="F122">
        <v>69.540000000000006</v>
      </c>
      <c r="G122">
        <v>0.25</v>
      </c>
      <c r="H122">
        <v>0.43</v>
      </c>
      <c r="I122">
        <v>10</v>
      </c>
      <c r="J122">
        <f t="shared" si="28"/>
        <v>99.653967690467013</v>
      </c>
      <c r="K122">
        <f t="shared" si="29"/>
        <v>57.200472541826031</v>
      </c>
      <c r="L122">
        <f t="shared" si="30"/>
        <v>329.40439289573567</v>
      </c>
      <c r="M122">
        <f t="shared" si="31"/>
        <v>4154.749707768945</v>
      </c>
      <c r="N122">
        <v>398.61587076186805</v>
      </c>
      <c r="O122">
        <f t="shared" si="32"/>
        <v>0.43</v>
      </c>
      <c r="P122">
        <v>119</v>
      </c>
      <c r="Q122">
        <f t="shared" si="33"/>
        <v>398.61587076186805</v>
      </c>
      <c r="R122">
        <f t="shared" si="34"/>
        <v>3.3054819645404523</v>
      </c>
    </row>
    <row r="123" spans="2:18" x14ac:dyDescent="0.25">
      <c r="B123">
        <v>498.98</v>
      </c>
      <c r="C123">
        <v>2.6</v>
      </c>
      <c r="D123">
        <v>126.74</v>
      </c>
      <c r="E123">
        <v>324.39999999999998</v>
      </c>
      <c r="F123">
        <v>69.540000000000006</v>
      </c>
      <c r="G123">
        <v>0.25</v>
      </c>
      <c r="H123">
        <v>0.4</v>
      </c>
      <c r="I123">
        <v>10</v>
      </c>
      <c r="J123">
        <f t="shared" si="28"/>
        <v>99.653967690467013</v>
      </c>
      <c r="K123">
        <f t="shared" si="29"/>
        <v>57.200472541826031</v>
      </c>
      <c r="L123">
        <f t="shared" si="30"/>
        <v>329.40439289573567</v>
      </c>
      <c r="M123">
        <f t="shared" si="31"/>
        <v>4154.749707768945</v>
      </c>
      <c r="N123">
        <v>398.61587076186805</v>
      </c>
      <c r="O123">
        <f t="shared" si="32"/>
        <v>0.4</v>
      </c>
      <c r="P123">
        <v>120</v>
      </c>
      <c r="Q123">
        <f t="shared" si="33"/>
        <v>398.61587076186805</v>
      </c>
      <c r="R123">
        <f t="shared" si="34"/>
        <v>3.3054819645404523</v>
      </c>
    </row>
    <row r="124" spans="2:18" x14ac:dyDescent="0.25">
      <c r="B124">
        <v>498.98</v>
      </c>
      <c r="C124">
        <v>2.6</v>
      </c>
      <c r="D124">
        <v>126.74</v>
      </c>
      <c r="E124">
        <v>324.39999999999998</v>
      </c>
      <c r="F124">
        <v>69.540000000000006</v>
      </c>
      <c r="G124">
        <v>0.25</v>
      </c>
      <c r="H124">
        <v>0.47</v>
      </c>
      <c r="I124">
        <v>10</v>
      </c>
      <c r="J124">
        <f t="shared" si="28"/>
        <v>99.653967690467013</v>
      </c>
      <c r="K124">
        <f t="shared" si="29"/>
        <v>57.200472541826031</v>
      </c>
      <c r="L124">
        <f t="shared" si="30"/>
        <v>329.40439289573567</v>
      </c>
      <c r="M124">
        <f t="shared" si="31"/>
        <v>4154.749707768945</v>
      </c>
      <c r="N124">
        <v>398.61587076186805</v>
      </c>
      <c r="O124">
        <f t="shared" si="32"/>
        <v>0.47</v>
      </c>
      <c r="P124">
        <v>121</v>
      </c>
      <c r="Q124">
        <f t="shared" si="33"/>
        <v>398.61587076186805</v>
      </c>
      <c r="R124">
        <f t="shared" si="34"/>
        <v>3.3054819645404523</v>
      </c>
    </row>
    <row r="125" spans="2:18" x14ac:dyDescent="0.25">
      <c r="B125">
        <v>498.98</v>
      </c>
      <c r="C125">
        <v>2.6</v>
      </c>
      <c r="D125">
        <v>126.74</v>
      </c>
      <c r="E125">
        <v>324.39999999999998</v>
      </c>
      <c r="F125">
        <v>69.540000000000006</v>
      </c>
      <c r="G125">
        <v>0.25</v>
      </c>
      <c r="H125">
        <v>0.47</v>
      </c>
      <c r="I125">
        <v>10</v>
      </c>
      <c r="J125">
        <f t="shared" si="28"/>
        <v>99.653967690467013</v>
      </c>
      <c r="K125">
        <f t="shared" si="29"/>
        <v>57.200472541826031</v>
      </c>
      <c r="L125">
        <f t="shared" si="30"/>
        <v>329.40439289573567</v>
      </c>
      <c r="M125">
        <f t="shared" si="31"/>
        <v>4154.749707768945</v>
      </c>
      <c r="N125">
        <v>398.61587076186805</v>
      </c>
      <c r="O125">
        <f t="shared" si="32"/>
        <v>0.47</v>
      </c>
      <c r="P125">
        <v>122</v>
      </c>
      <c r="Q125">
        <f t="shared" si="33"/>
        <v>398.61587076186805</v>
      </c>
      <c r="R125">
        <f t="shared" si="34"/>
        <v>3.3054819645404523</v>
      </c>
    </row>
    <row r="126" spans="2:18" x14ac:dyDescent="0.25">
      <c r="B126">
        <v>997.95</v>
      </c>
      <c r="C126">
        <v>2.6</v>
      </c>
      <c r="D126">
        <v>126.74</v>
      </c>
      <c r="E126">
        <v>324.39999999999998</v>
      </c>
      <c r="F126">
        <v>69.540000000000006</v>
      </c>
      <c r="G126">
        <v>0.13</v>
      </c>
      <c r="H126">
        <v>0.55000000000000004</v>
      </c>
      <c r="I126">
        <v>10</v>
      </c>
      <c r="J126">
        <f t="shared" si="28"/>
        <v>99.653967690467013</v>
      </c>
      <c r="K126">
        <f t="shared" si="29"/>
        <v>57.200472541826031</v>
      </c>
      <c r="L126">
        <f t="shared" si="30"/>
        <v>329.40439289573567</v>
      </c>
      <c r="M126">
        <f t="shared" si="31"/>
        <v>7989.9032841710468</v>
      </c>
      <c r="N126">
        <v>766.56898223436167</v>
      </c>
      <c r="O126">
        <f t="shared" si="32"/>
        <v>0.55000000000000004</v>
      </c>
      <c r="P126">
        <v>123</v>
      </c>
      <c r="Q126">
        <f t="shared" si="33"/>
        <v>766.56898223436167</v>
      </c>
      <c r="R126">
        <f t="shared" si="34"/>
        <v>3.3054819645404523</v>
      </c>
    </row>
    <row r="127" spans="2:18" x14ac:dyDescent="0.25">
      <c r="B127">
        <v>997.95</v>
      </c>
      <c r="C127">
        <v>2.6</v>
      </c>
      <c r="D127">
        <v>126.74</v>
      </c>
      <c r="E127">
        <v>324.39999999999998</v>
      </c>
      <c r="F127">
        <v>69.540000000000006</v>
      </c>
      <c r="G127">
        <v>0.13</v>
      </c>
      <c r="H127">
        <v>0.53</v>
      </c>
      <c r="I127">
        <v>10</v>
      </c>
      <c r="J127">
        <f t="shared" si="28"/>
        <v>99.653967690467013</v>
      </c>
      <c r="K127">
        <f t="shared" si="29"/>
        <v>57.200472541826031</v>
      </c>
      <c r="L127">
        <f t="shared" si="30"/>
        <v>329.40439289573567</v>
      </c>
      <c r="M127">
        <f t="shared" si="31"/>
        <v>7989.9032841710468</v>
      </c>
      <c r="N127">
        <v>766.56898223436167</v>
      </c>
      <c r="O127">
        <f t="shared" si="32"/>
        <v>0.53</v>
      </c>
      <c r="P127">
        <v>124</v>
      </c>
      <c r="Q127">
        <f t="shared" si="33"/>
        <v>766.56898223436167</v>
      </c>
      <c r="R127">
        <f t="shared" si="34"/>
        <v>3.3054819645404523</v>
      </c>
    </row>
    <row r="128" spans="2:18" x14ac:dyDescent="0.25">
      <c r="B128">
        <v>997.95</v>
      </c>
      <c r="C128">
        <v>2.6</v>
      </c>
      <c r="D128">
        <v>126.74</v>
      </c>
      <c r="E128">
        <v>324.39999999999998</v>
      </c>
      <c r="F128">
        <v>69.540000000000006</v>
      </c>
      <c r="G128">
        <v>0.13</v>
      </c>
      <c r="H128">
        <v>0.52</v>
      </c>
      <c r="I128">
        <v>10</v>
      </c>
      <c r="J128">
        <f t="shared" si="28"/>
        <v>99.653967690467013</v>
      </c>
      <c r="K128">
        <f t="shared" si="29"/>
        <v>57.200472541826031</v>
      </c>
      <c r="L128">
        <f t="shared" si="30"/>
        <v>329.40439289573567</v>
      </c>
      <c r="M128">
        <f t="shared" si="31"/>
        <v>7989.9032841710468</v>
      </c>
      <c r="N128">
        <v>766.56898223436167</v>
      </c>
      <c r="O128">
        <f t="shared" si="32"/>
        <v>0.52</v>
      </c>
      <c r="P128">
        <v>125</v>
      </c>
      <c r="Q128">
        <f t="shared" si="33"/>
        <v>766.56898223436167</v>
      </c>
      <c r="R128">
        <f t="shared" si="34"/>
        <v>3.3054819645404523</v>
      </c>
    </row>
    <row r="129" spans="2:18" x14ac:dyDescent="0.25">
      <c r="B129">
        <v>997.95</v>
      </c>
      <c r="C129">
        <v>2.6</v>
      </c>
      <c r="D129">
        <v>126.74</v>
      </c>
      <c r="E129">
        <v>324.39999999999998</v>
      </c>
      <c r="F129">
        <v>69.540000000000006</v>
      </c>
      <c r="G129">
        <v>0.13</v>
      </c>
      <c r="H129">
        <v>0.56000000000000005</v>
      </c>
      <c r="I129">
        <v>10</v>
      </c>
      <c r="J129">
        <f t="shared" si="28"/>
        <v>99.653967690467013</v>
      </c>
      <c r="K129">
        <f t="shared" si="29"/>
        <v>57.200472541826031</v>
      </c>
      <c r="L129">
        <f t="shared" si="30"/>
        <v>329.40439289573567</v>
      </c>
      <c r="M129">
        <f t="shared" si="31"/>
        <v>7989.9032841710468</v>
      </c>
      <c r="N129">
        <v>766.56898223436167</v>
      </c>
      <c r="O129">
        <f t="shared" si="32"/>
        <v>0.56000000000000005</v>
      </c>
      <c r="P129">
        <v>126</v>
      </c>
      <c r="Q129">
        <f t="shared" si="33"/>
        <v>766.56898223436167</v>
      </c>
      <c r="R129">
        <f t="shared" si="34"/>
        <v>3.3054819645404523</v>
      </c>
    </row>
    <row r="130" spans="2:18" x14ac:dyDescent="0.25">
      <c r="B130">
        <v>997.95</v>
      </c>
      <c r="C130">
        <v>2.6</v>
      </c>
      <c r="D130">
        <v>126.74</v>
      </c>
      <c r="E130">
        <v>324.39999999999998</v>
      </c>
      <c r="F130">
        <v>69.540000000000006</v>
      </c>
      <c r="G130">
        <v>0.13</v>
      </c>
      <c r="H130">
        <v>0.54</v>
      </c>
      <c r="I130">
        <v>10</v>
      </c>
      <c r="J130">
        <f t="shared" si="28"/>
        <v>99.653967690467013</v>
      </c>
      <c r="K130">
        <f t="shared" si="29"/>
        <v>57.200472541826031</v>
      </c>
      <c r="L130">
        <f t="shared" si="30"/>
        <v>329.40439289573567</v>
      </c>
      <c r="M130">
        <f t="shared" si="31"/>
        <v>7989.9032841710468</v>
      </c>
      <c r="N130">
        <v>766.56898223436167</v>
      </c>
      <c r="O130">
        <f t="shared" si="32"/>
        <v>0.54</v>
      </c>
      <c r="P130">
        <v>127</v>
      </c>
      <c r="Q130">
        <f t="shared" si="33"/>
        <v>766.56898223436167</v>
      </c>
      <c r="R130">
        <f t="shared" si="34"/>
        <v>3.3054819645404523</v>
      </c>
    </row>
    <row r="131" spans="2:18" x14ac:dyDescent="0.25">
      <c r="B131">
        <v>1660.26</v>
      </c>
      <c r="C131">
        <v>2.6</v>
      </c>
      <c r="D131">
        <v>126.51</v>
      </c>
      <c r="E131">
        <v>323.82</v>
      </c>
      <c r="F131">
        <v>69.41</v>
      </c>
      <c r="G131">
        <v>0.08</v>
      </c>
      <c r="H131">
        <v>0.43</v>
      </c>
      <c r="I131">
        <v>10</v>
      </c>
      <c r="J131">
        <f t="shared" si="28"/>
        <v>99.471190900327585</v>
      </c>
      <c r="K131">
        <f t="shared" si="29"/>
        <v>57.098202893015127</v>
      </c>
      <c r="L131">
        <f t="shared" si="30"/>
        <v>328.81544546084194</v>
      </c>
      <c r="M131">
        <f t="shared" si="31"/>
        <v>12960.979110105531</v>
      </c>
      <c r="N131">
        <v>1243.3898862540948</v>
      </c>
      <c r="O131">
        <f t="shared" si="32"/>
        <v>0.43</v>
      </c>
      <c r="P131">
        <v>128</v>
      </c>
      <c r="Q131">
        <f t="shared" si="33"/>
        <v>1243.3898862540948</v>
      </c>
      <c r="R131">
        <f t="shared" si="34"/>
        <v>3.3056349530420577</v>
      </c>
    </row>
    <row r="132" spans="2:18" x14ac:dyDescent="0.25">
      <c r="B132">
        <v>1660.26</v>
      </c>
      <c r="C132">
        <v>2.6</v>
      </c>
      <c r="D132">
        <v>126.51</v>
      </c>
      <c r="E132">
        <v>323.82</v>
      </c>
      <c r="F132">
        <v>69.41</v>
      </c>
      <c r="G132">
        <v>0.08</v>
      </c>
      <c r="H132">
        <v>0.38</v>
      </c>
      <c r="I132">
        <v>10</v>
      </c>
      <c r="J132">
        <f>(D132+F132)/(2*COS(I132*PI()/180))</f>
        <v>99.471190900327585</v>
      </c>
      <c r="K132">
        <f t="shared" si="29"/>
        <v>57.098202893015127</v>
      </c>
      <c r="L132">
        <f t="shared" ref="L132:L136" si="35">SQRT(K132^2+E132^2)</f>
        <v>328.81544546084194</v>
      </c>
      <c r="M132">
        <f t="shared" ref="M132:M136" si="36">L132^2*SQRT(1-0.3^2)/(J132*G132)</f>
        <v>12960.979110105531</v>
      </c>
      <c r="N132">
        <v>1243.3898862540948</v>
      </c>
      <c r="O132">
        <f t="shared" si="32"/>
        <v>0.38</v>
      </c>
      <c r="P132">
        <v>129</v>
      </c>
      <c r="Q132">
        <f t="shared" si="33"/>
        <v>1243.3898862540948</v>
      </c>
      <c r="R132">
        <f t="shared" si="34"/>
        <v>3.3056349530420577</v>
      </c>
    </row>
    <row r="133" spans="2:18" x14ac:dyDescent="0.25">
      <c r="B133">
        <v>1745.23</v>
      </c>
      <c r="C133">
        <v>2.75</v>
      </c>
      <c r="D133">
        <v>132.99</v>
      </c>
      <c r="E133">
        <v>360.54</v>
      </c>
      <c r="F133">
        <v>69.41</v>
      </c>
      <c r="G133">
        <v>0.08</v>
      </c>
      <c r="H133">
        <v>0.33</v>
      </c>
      <c r="I133">
        <v>10</v>
      </c>
      <c r="J133">
        <f>(D133+F133)/(2*COS(I133*PI()/180))</f>
        <v>102.76117312283741</v>
      </c>
      <c r="K133">
        <f t="shared" si="29"/>
        <v>63.572929624629964</v>
      </c>
      <c r="L133">
        <f t="shared" si="35"/>
        <v>366.10191064928654</v>
      </c>
      <c r="M133">
        <f t="shared" si="36"/>
        <v>15552.694686540475</v>
      </c>
      <c r="N133">
        <v>1284.5146640354676</v>
      </c>
      <c r="O133">
        <f t="shared" si="32"/>
        <v>0.33</v>
      </c>
      <c r="P133">
        <v>130</v>
      </c>
      <c r="Q133">
        <f t="shared" si="33"/>
        <v>1284.5146640354676</v>
      </c>
      <c r="R133">
        <f t="shared" si="34"/>
        <v>3.5626482213438733</v>
      </c>
    </row>
    <row r="134" spans="2:18" x14ac:dyDescent="0.25">
      <c r="B134">
        <v>1745.23</v>
      </c>
      <c r="C134">
        <v>2.75</v>
      </c>
      <c r="D134">
        <v>132.99</v>
      </c>
      <c r="E134">
        <v>360.54</v>
      </c>
      <c r="F134">
        <v>69.41</v>
      </c>
      <c r="G134">
        <v>0.08</v>
      </c>
      <c r="H134">
        <v>0.37</v>
      </c>
      <c r="I134">
        <v>10</v>
      </c>
      <c r="J134">
        <f>(D134+F134)/(2*COS(I134*PI()/180))</f>
        <v>102.76117312283741</v>
      </c>
      <c r="K134">
        <f t="shared" si="29"/>
        <v>63.572929624629964</v>
      </c>
      <c r="L134">
        <f t="shared" si="35"/>
        <v>366.10191064928654</v>
      </c>
      <c r="M134">
        <f t="shared" si="36"/>
        <v>15552.694686540475</v>
      </c>
      <c r="N134">
        <v>1284.5146640354676</v>
      </c>
      <c r="O134">
        <f t="shared" si="32"/>
        <v>0.37</v>
      </c>
      <c r="P134">
        <v>131</v>
      </c>
      <c r="Q134">
        <f t="shared" si="33"/>
        <v>1284.5146640354676</v>
      </c>
      <c r="R134">
        <f t="shared" si="34"/>
        <v>3.5626482213438733</v>
      </c>
    </row>
    <row r="135" spans="2:18" x14ac:dyDescent="0.25">
      <c r="B135">
        <v>1001.77</v>
      </c>
      <c r="C135">
        <v>2.88</v>
      </c>
      <c r="D135">
        <v>127.23</v>
      </c>
      <c r="E135">
        <v>361.2</v>
      </c>
      <c r="F135">
        <v>63.54</v>
      </c>
      <c r="G135">
        <v>0.13</v>
      </c>
      <c r="H135">
        <v>0.54</v>
      </c>
      <c r="I135">
        <v>10</v>
      </c>
      <c r="J135">
        <f>(D135+F135)/(2*COS(I135*PI()/180))</f>
        <v>96.856467374721788</v>
      </c>
      <c r="K135">
        <f t="shared" si="29"/>
        <v>63.689305431897544</v>
      </c>
      <c r="L135">
        <f t="shared" si="35"/>
        <v>366.77209221313109</v>
      </c>
      <c r="M135">
        <f t="shared" si="36"/>
        <v>10191.574514724647</v>
      </c>
      <c r="N135">
        <v>745.04974903632137</v>
      </c>
      <c r="O135">
        <f t="shared" si="32"/>
        <v>0.54</v>
      </c>
      <c r="P135">
        <v>132</v>
      </c>
      <c r="Q135">
        <f t="shared" si="33"/>
        <v>745.04974903632137</v>
      </c>
      <c r="R135">
        <f t="shared" si="34"/>
        <v>3.7867589243591757</v>
      </c>
    </row>
    <row r="136" spans="2:18" x14ac:dyDescent="0.25">
      <c r="B136" s="1">
        <v>1001.77</v>
      </c>
      <c r="C136" s="1">
        <v>2.88</v>
      </c>
      <c r="D136" s="1">
        <v>127.23</v>
      </c>
      <c r="E136" s="1">
        <v>361.2</v>
      </c>
      <c r="F136" s="1">
        <v>63.54</v>
      </c>
      <c r="G136" s="1">
        <v>0.13</v>
      </c>
      <c r="H136" s="1">
        <v>0.59</v>
      </c>
      <c r="I136">
        <v>10</v>
      </c>
      <c r="J136">
        <f>(D136+F136)/(2*COS(I136*PI()/180))</f>
        <v>96.856467374721788</v>
      </c>
      <c r="K136">
        <f t="shared" si="29"/>
        <v>63.689305431897544</v>
      </c>
      <c r="L136">
        <f t="shared" si="35"/>
        <v>366.77209221313109</v>
      </c>
      <c r="M136">
        <f t="shared" si="36"/>
        <v>10191.574514724647</v>
      </c>
      <c r="N136">
        <v>745.04974903632137</v>
      </c>
      <c r="O136">
        <f t="shared" si="32"/>
        <v>0.59</v>
      </c>
      <c r="P136">
        <v>133</v>
      </c>
      <c r="Q136">
        <f t="shared" si="33"/>
        <v>745.04974903632137</v>
      </c>
      <c r="R136">
        <f t="shared" si="34"/>
        <v>3.7867589243591757</v>
      </c>
    </row>
  </sheetData>
  <sortState xmlns:xlrd2="http://schemas.microsoft.com/office/spreadsheetml/2017/richdata2" ref="B4:R136">
    <sortCondition ref="R4:R136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F81DE9-F189-4AE3-92A9-D3BFD7E90928}">
  <dimension ref="B1:AK136"/>
  <sheetViews>
    <sheetView zoomScale="70" zoomScaleNormal="70" workbookViewId="0">
      <selection activeCell="AE48" sqref="AE48"/>
    </sheetView>
  </sheetViews>
  <sheetFormatPr baseColWidth="10" defaultColWidth="9.140625" defaultRowHeight="15" x14ac:dyDescent="0.25"/>
  <sheetData>
    <row r="1" spans="9:37" x14ac:dyDescent="0.25">
      <c r="J1" t="s">
        <v>83</v>
      </c>
    </row>
    <row r="3" spans="9:37" x14ac:dyDescent="0.25">
      <c r="S3" t="s">
        <v>2</v>
      </c>
      <c r="T3" t="s">
        <v>9</v>
      </c>
      <c r="U3" t="s">
        <v>5</v>
      </c>
      <c r="V3" t="s">
        <v>1</v>
      </c>
      <c r="W3" t="s">
        <v>58</v>
      </c>
      <c r="X3" t="s">
        <v>10</v>
      </c>
      <c r="Z3" t="s">
        <v>73</v>
      </c>
      <c r="AF3" t="s">
        <v>11</v>
      </c>
      <c r="AG3" t="s">
        <v>12</v>
      </c>
      <c r="AH3" t="s">
        <v>13</v>
      </c>
      <c r="AI3" t="s">
        <v>14</v>
      </c>
      <c r="AJ3" t="s">
        <v>15</v>
      </c>
      <c r="AK3" t="s">
        <v>16</v>
      </c>
    </row>
    <row r="4" spans="9:37" x14ac:dyDescent="0.25">
      <c r="J4">
        <f ca="1">COUNT(J4:J63)</f>
        <v>0</v>
      </c>
      <c r="S4">
        <v>33</v>
      </c>
      <c r="T4">
        <v>66</v>
      </c>
      <c r="U4">
        <f>(T4^2*(1-0.3^2)^0.5)/(S4*Y4)</f>
        <v>2.5183994917407366</v>
      </c>
      <c r="V4">
        <f>T4/S4</f>
        <v>2</v>
      </c>
      <c r="W4">
        <f>S4/U4</f>
        <v>13.103560459023978</v>
      </c>
      <c r="X4">
        <f>T4^2*(1-0.3^2)^0.5/(U4*S4)</f>
        <v>50</v>
      </c>
      <c r="Y4">
        <v>50</v>
      </c>
      <c r="Z4">
        <f>1-0.902*(1-EXP(-(1/16*SQRT(W4))))</f>
        <v>0.81736707837330747</v>
      </c>
      <c r="AE4" t="s">
        <v>10</v>
      </c>
      <c r="AF4" t="s">
        <v>6</v>
      </c>
      <c r="AG4" t="s">
        <v>6</v>
      </c>
      <c r="AH4" t="s">
        <v>6</v>
      </c>
      <c r="AI4" t="s">
        <v>6</v>
      </c>
      <c r="AJ4" t="s">
        <v>6</v>
      </c>
      <c r="AK4" t="s">
        <v>6</v>
      </c>
    </row>
    <row r="5" spans="9:37" x14ac:dyDescent="0.25">
      <c r="I5">
        <v>1</v>
      </c>
      <c r="J5">
        <v>292.14388043393956</v>
      </c>
      <c r="K5">
        <v>0.54615000000000002</v>
      </c>
      <c r="S5">
        <v>33</v>
      </c>
      <c r="T5">
        <v>66</v>
      </c>
      <c r="U5">
        <f t="shared" ref="U5:U14" si="0">(T5^2*(1-0.3^2)^0.5)/(S5*Y5)</f>
        <v>1.2591997458703683</v>
      </c>
      <c r="V5">
        <f t="shared" ref="V5:V14" si="1">T5/S5</f>
        <v>2</v>
      </c>
      <c r="W5">
        <f t="shared" ref="W5:W14" si="2">S5/U5</f>
        <v>26.207120918047956</v>
      </c>
      <c r="X5">
        <f t="shared" ref="X5:X14" si="3">T5^2*(1-0.3^2)^0.5/(U5*S5)</f>
        <v>100</v>
      </c>
      <c r="Y5">
        <v>100</v>
      </c>
      <c r="Z5">
        <f t="shared" ref="Z5:Z14" si="4">1-0.902*(1-EXP(-(1/16*SQRT(W5))))</f>
        <v>0.75301553383824471</v>
      </c>
      <c r="AE5">
        <v>50</v>
      </c>
      <c r="AF5">
        <v>0.74099999999999999</v>
      </c>
      <c r="AG5">
        <v>0.65700000000000003</v>
      </c>
      <c r="AH5">
        <v>0.62</v>
      </c>
      <c r="AI5">
        <v>0.56100000000000005</v>
      </c>
      <c r="AJ5">
        <v>0.52200000000000002</v>
      </c>
      <c r="AK5">
        <v>0.49399999999999999</v>
      </c>
    </row>
    <row r="6" spans="9:37" x14ac:dyDescent="0.25">
      <c r="I6">
        <v>2</v>
      </c>
      <c r="J6">
        <v>584.28776086787911</v>
      </c>
      <c r="K6">
        <v>0.62534999999999996</v>
      </c>
      <c r="S6">
        <v>33</v>
      </c>
      <c r="T6">
        <v>66</v>
      </c>
      <c r="U6">
        <f t="shared" si="0"/>
        <v>0.62959987293518416</v>
      </c>
      <c r="V6">
        <f t="shared" si="1"/>
        <v>2</v>
      </c>
      <c r="W6">
        <f t="shared" si="2"/>
        <v>52.414241836095911</v>
      </c>
      <c r="X6">
        <f t="shared" si="3"/>
        <v>200</v>
      </c>
      <c r="Y6">
        <v>200</v>
      </c>
      <c r="Z6">
        <f t="shared" si="4"/>
        <v>0.67171285304584072</v>
      </c>
      <c r="AE6">
        <v>100</v>
      </c>
      <c r="AF6">
        <v>0.65200000000000002</v>
      </c>
      <c r="AG6">
        <v>0.55300000000000005</v>
      </c>
      <c r="AH6">
        <v>0.47699999999999998</v>
      </c>
      <c r="AI6">
        <v>0.41199999999999998</v>
      </c>
      <c r="AJ6">
        <v>0.38100000000000001</v>
      </c>
      <c r="AK6">
        <v>0.35799999999999998</v>
      </c>
    </row>
    <row r="7" spans="9:37" x14ac:dyDescent="0.25">
      <c r="I7">
        <v>3</v>
      </c>
      <c r="J7">
        <v>584.28776086787911</v>
      </c>
      <c r="K7">
        <v>0.58079999999999998</v>
      </c>
      <c r="S7">
        <v>33</v>
      </c>
      <c r="T7">
        <v>66</v>
      </c>
      <c r="U7">
        <f t="shared" si="0"/>
        <v>0.31479993646759208</v>
      </c>
      <c r="V7">
        <f t="shared" si="1"/>
        <v>2</v>
      </c>
      <c r="W7">
        <f t="shared" si="2"/>
        <v>104.82848367219182</v>
      </c>
      <c r="X7">
        <f t="shared" si="3"/>
        <v>400</v>
      </c>
      <c r="Y7">
        <v>400</v>
      </c>
      <c r="Z7">
        <f t="shared" si="4"/>
        <v>0.57366003278204059</v>
      </c>
      <c r="AE7">
        <v>200</v>
      </c>
      <c r="AF7">
        <v>0.61799999999999999</v>
      </c>
      <c r="AG7">
        <v>0.53300000000000003</v>
      </c>
      <c r="AH7">
        <v>0.439</v>
      </c>
      <c r="AI7">
        <v>0.36299999999999999</v>
      </c>
      <c r="AJ7">
        <v>0.32500000000000001</v>
      </c>
      <c r="AK7">
        <v>0.29699999999999999</v>
      </c>
    </row>
    <row r="8" spans="9:37" x14ac:dyDescent="0.25">
      <c r="I8">
        <v>4</v>
      </c>
      <c r="J8">
        <v>973.5694815461037</v>
      </c>
      <c r="K8">
        <v>0.64019999999999999</v>
      </c>
      <c r="S8">
        <v>33</v>
      </c>
      <c r="T8">
        <v>66</v>
      </c>
      <c r="U8">
        <f t="shared" si="0"/>
        <v>0.1798856779814812</v>
      </c>
      <c r="V8">
        <f t="shared" si="1"/>
        <v>2</v>
      </c>
      <c r="W8">
        <f t="shared" si="2"/>
        <v>183.44984642633568</v>
      </c>
      <c r="X8">
        <f t="shared" si="3"/>
        <v>700</v>
      </c>
      <c r="Y8">
        <v>700</v>
      </c>
      <c r="Z8">
        <f t="shared" si="4"/>
        <v>0.48487113539261983</v>
      </c>
      <c r="AE8">
        <v>400</v>
      </c>
      <c r="AF8">
        <v>0.57099999999999995</v>
      </c>
      <c r="AG8">
        <v>0.53700000000000003</v>
      </c>
      <c r="AH8">
        <v>0.45700000000000002</v>
      </c>
      <c r="AI8">
        <v>0.35299999999999998</v>
      </c>
      <c r="AJ8">
        <v>0.311</v>
      </c>
      <c r="AK8">
        <v>0.28299999999999997</v>
      </c>
    </row>
    <row r="9" spans="9:37" x14ac:dyDescent="0.25">
      <c r="I9">
        <v>5</v>
      </c>
      <c r="J9">
        <v>973.5694815461037</v>
      </c>
      <c r="K9">
        <v>0.50654999999999994</v>
      </c>
      <c r="S9">
        <v>33</v>
      </c>
      <c r="T9">
        <v>66</v>
      </c>
      <c r="U9">
        <f t="shared" si="0"/>
        <v>0.12591997458703683</v>
      </c>
      <c r="V9">
        <f t="shared" si="1"/>
        <v>2</v>
      </c>
      <c r="W9">
        <f t="shared" si="2"/>
        <v>262.07120918047957</v>
      </c>
      <c r="X9">
        <f t="shared" si="3"/>
        <v>1000.0000000000001</v>
      </c>
      <c r="Y9">
        <v>1000</v>
      </c>
      <c r="Z9">
        <f t="shared" si="4"/>
        <v>0.42593852669445376</v>
      </c>
      <c r="AE9">
        <v>700</v>
      </c>
      <c r="AF9">
        <v>0.505</v>
      </c>
      <c r="AG9">
        <v>0.495</v>
      </c>
      <c r="AH9">
        <v>0.45900000000000002</v>
      </c>
      <c r="AI9">
        <v>0.35699999999999998</v>
      </c>
      <c r="AJ9">
        <v>0.29799999999999999</v>
      </c>
      <c r="AK9">
        <v>0.28000000000000003</v>
      </c>
    </row>
    <row r="10" spans="9:37" x14ac:dyDescent="0.25">
      <c r="I10">
        <v>6</v>
      </c>
      <c r="J10">
        <v>973.5694815461037</v>
      </c>
      <c r="K10">
        <v>0.55274999999999996</v>
      </c>
      <c r="S10">
        <v>33</v>
      </c>
      <c r="T10">
        <v>66</v>
      </c>
      <c r="U10">
        <f t="shared" si="0"/>
        <v>8.3946649724691222E-2</v>
      </c>
      <c r="V10">
        <f t="shared" si="1"/>
        <v>2</v>
      </c>
      <c r="W10">
        <f t="shared" si="2"/>
        <v>393.10681377071933</v>
      </c>
      <c r="X10">
        <f t="shared" si="3"/>
        <v>1500.0000000000002</v>
      </c>
      <c r="Y10">
        <v>1500</v>
      </c>
      <c r="Z10">
        <f t="shared" si="4"/>
        <v>0.35923801590418014</v>
      </c>
      <c r="AE10">
        <v>1000</v>
      </c>
      <c r="AF10">
        <v>0.46800000000000003</v>
      </c>
      <c r="AG10">
        <v>0.45900000000000002</v>
      </c>
      <c r="AH10">
        <v>0.44400000000000001</v>
      </c>
      <c r="AI10">
        <v>0.36599999999999999</v>
      </c>
      <c r="AJ10">
        <v>0.30599999999999999</v>
      </c>
      <c r="AK10">
        <v>0.27300000000000002</v>
      </c>
    </row>
    <row r="11" spans="9:37" x14ac:dyDescent="0.25">
      <c r="I11">
        <v>7</v>
      </c>
      <c r="J11">
        <v>1460.7194021696978</v>
      </c>
      <c r="K11">
        <v>0.34979999999999994</v>
      </c>
      <c r="S11">
        <v>33</v>
      </c>
      <c r="T11">
        <v>66</v>
      </c>
      <c r="U11">
        <f t="shared" si="0"/>
        <v>6.2959987293518413E-2</v>
      </c>
      <c r="V11">
        <f t="shared" si="1"/>
        <v>2</v>
      </c>
      <c r="W11">
        <f t="shared" si="2"/>
        <v>524.14241836095914</v>
      </c>
      <c r="X11">
        <f t="shared" si="3"/>
        <v>2000.0000000000002</v>
      </c>
      <c r="Y11">
        <v>2000</v>
      </c>
      <c r="Z11">
        <f t="shared" si="4"/>
        <v>0.31366574155310489</v>
      </c>
      <c r="AE11">
        <v>1500</v>
      </c>
      <c r="AF11">
        <v>0.42</v>
      </c>
      <c r="AG11">
        <v>0.41599999999999998</v>
      </c>
      <c r="AH11">
        <v>0.40799999999999997</v>
      </c>
      <c r="AI11">
        <v>0.374</v>
      </c>
      <c r="AJ11">
        <v>0.313</v>
      </c>
      <c r="AK11">
        <v>0.27300000000000002</v>
      </c>
    </row>
    <row r="12" spans="9:37" x14ac:dyDescent="0.25">
      <c r="I12">
        <v>8</v>
      </c>
      <c r="J12">
        <v>1460.7194021696978</v>
      </c>
      <c r="K12">
        <v>0.44714999999999999</v>
      </c>
      <c r="S12">
        <v>33</v>
      </c>
      <c r="T12">
        <v>66</v>
      </c>
      <c r="U12">
        <f t="shared" si="0"/>
        <v>4.1973324862345611E-2</v>
      </c>
      <c r="V12">
        <f t="shared" si="1"/>
        <v>2</v>
      </c>
      <c r="W12">
        <f t="shared" si="2"/>
        <v>786.21362754143865</v>
      </c>
      <c r="X12">
        <f t="shared" si="3"/>
        <v>3000.0000000000005</v>
      </c>
      <c r="Y12">
        <v>3000</v>
      </c>
      <c r="Z12">
        <f t="shared" si="4"/>
        <v>0.25435760053999423</v>
      </c>
      <c r="AE12">
        <v>2000</v>
      </c>
      <c r="AF12">
        <v>0.4</v>
      </c>
      <c r="AG12">
        <v>0.39400000000000002</v>
      </c>
      <c r="AH12">
        <v>0.38700000000000001</v>
      </c>
      <c r="AI12">
        <v>0.35099999999999998</v>
      </c>
      <c r="AJ12">
        <v>0.316</v>
      </c>
      <c r="AK12">
        <v>0.28599999999999998</v>
      </c>
    </row>
    <row r="13" spans="9:37" x14ac:dyDescent="0.25">
      <c r="I13">
        <v>9</v>
      </c>
      <c r="J13">
        <v>95.393920141694551</v>
      </c>
      <c r="K13">
        <v>0.80354999999999999</v>
      </c>
      <c r="S13">
        <v>33</v>
      </c>
      <c r="T13">
        <v>66</v>
      </c>
      <c r="U13">
        <f t="shared" si="0"/>
        <v>2.5183994917407367E-2</v>
      </c>
      <c r="V13">
        <f t="shared" si="1"/>
        <v>2</v>
      </c>
      <c r="W13">
        <f t="shared" si="2"/>
        <v>1310.3560459023977</v>
      </c>
      <c r="X13">
        <f t="shared" si="3"/>
        <v>5000</v>
      </c>
      <c r="Y13">
        <v>5000</v>
      </c>
      <c r="Z13">
        <f t="shared" si="4"/>
        <v>0.1918959256918692</v>
      </c>
      <c r="AE13">
        <v>3000</v>
      </c>
      <c r="AF13">
        <v>0.38</v>
      </c>
      <c r="AG13">
        <v>0.37</v>
      </c>
      <c r="AH13">
        <v>0.36499999999999999</v>
      </c>
      <c r="AI13">
        <v>0.33700000000000002</v>
      </c>
      <c r="AJ13">
        <v>0.318</v>
      </c>
      <c r="AK13">
        <v>0.28699999999999998</v>
      </c>
    </row>
    <row r="14" spans="9:37" x14ac:dyDescent="0.25">
      <c r="I14">
        <v>10</v>
      </c>
      <c r="J14">
        <v>95.393920141694551</v>
      </c>
      <c r="K14">
        <v>0.8448</v>
      </c>
      <c r="S14">
        <v>33</v>
      </c>
      <c r="T14">
        <v>66</v>
      </c>
      <c r="U14">
        <f t="shared" si="0"/>
        <v>1.2591997458703683E-2</v>
      </c>
      <c r="V14">
        <f t="shared" si="1"/>
        <v>2</v>
      </c>
      <c r="W14">
        <f t="shared" si="2"/>
        <v>2620.7120918047954</v>
      </c>
      <c r="X14">
        <f t="shared" si="3"/>
        <v>10000</v>
      </c>
      <c r="Y14">
        <v>10000</v>
      </c>
      <c r="Z14">
        <f t="shared" si="4"/>
        <v>0.13478384781724573</v>
      </c>
      <c r="AE14">
        <v>5000</v>
      </c>
      <c r="AF14">
        <v>0.34</v>
      </c>
      <c r="AG14">
        <v>0.33800000000000002</v>
      </c>
      <c r="AH14">
        <v>0.33200000000000002</v>
      </c>
      <c r="AI14">
        <v>0.316</v>
      </c>
      <c r="AJ14">
        <v>0.307</v>
      </c>
      <c r="AK14">
        <v>0.28299999999999997</v>
      </c>
    </row>
    <row r="15" spans="9:37" x14ac:dyDescent="0.25">
      <c r="I15">
        <v>11</v>
      </c>
      <c r="J15">
        <v>95.393920141694551</v>
      </c>
      <c r="K15">
        <v>0.89924999999999999</v>
      </c>
      <c r="AE15">
        <v>10000</v>
      </c>
      <c r="AF15">
        <v>0.30199999999999999</v>
      </c>
      <c r="AG15">
        <v>0.30199999999999999</v>
      </c>
      <c r="AH15">
        <v>0.29899999999999999</v>
      </c>
      <c r="AI15">
        <v>0.28799999999999998</v>
      </c>
      <c r="AJ15">
        <v>0.28499999999999998</v>
      </c>
      <c r="AK15">
        <v>0.28000000000000003</v>
      </c>
    </row>
    <row r="16" spans="9:37" x14ac:dyDescent="0.25">
      <c r="I16">
        <v>12</v>
      </c>
      <c r="J16">
        <v>119.2424001771182</v>
      </c>
      <c r="K16">
        <v>0.87119999999999997</v>
      </c>
    </row>
    <row r="17" spans="9:32" x14ac:dyDescent="0.25">
      <c r="I17">
        <v>13</v>
      </c>
      <c r="J17">
        <v>119.2424001771182</v>
      </c>
      <c r="K17">
        <v>0.86294999999999999</v>
      </c>
    </row>
    <row r="18" spans="9:32" x14ac:dyDescent="0.25">
      <c r="I18">
        <v>14</v>
      </c>
      <c r="J18">
        <v>119.2424001771182</v>
      </c>
      <c r="K18">
        <v>0.83819999999999995</v>
      </c>
    </row>
    <row r="19" spans="9:32" x14ac:dyDescent="0.25">
      <c r="I19">
        <v>15</v>
      </c>
      <c r="J19">
        <v>190.7878402833891</v>
      </c>
      <c r="K19">
        <v>0.84314999999999996</v>
      </c>
      <c r="X19">
        <v>13.103560459023978</v>
      </c>
      <c r="Y19">
        <v>0.56100000000000005</v>
      </c>
      <c r="AE19">
        <v>50</v>
      </c>
      <c r="AF19">
        <v>0.62</v>
      </c>
    </row>
    <row r="20" spans="9:32" x14ac:dyDescent="0.25">
      <c r="I20">
        <v>16</v>
      </c>
      <c r="J20">
        <v>190.7878402833891</v>
      </c>
      <c r="K20">
        <v>0.69794999999999996</v>
      </c>
      <c r="X20">
        <v>26.207120918047956</v>
      </c>
      <c r="Y20">
        <v>0.41199999999999998</v>
      </c>
      <c r="AE20">
        <v>100</v>
      </c>
      <c r="AF20">
        <v>0.47699999999999998</v>
      </c>
    </row>
    <row r="21" spans="9:32" x14ac:dyDescent="0.25">
      <c r="I21">
        <v>17</v>
      </c>
      <c r="J21">
        <v>190.7878402833891</v>
      </c>
      <c r="K21">
        <v>0.64844999999999997</v>
      </c>
      <c r="X21">
        <v>52.414241836095911</v>
      </c>
      <c r="Y21">
        <v>0.36299999999999999</v>
      </c>
      <c r="AE21">
        <v>200</v>
      </c>
      <c r="AF21">
        <v>0.439</v>
      </c>
    </row>
    <row r="22" spans="9:32" x14ac:dyDescent="0.25">
      <c r="I22">
        <v>18</v>
      </c>
      <c r="J22">
        <v>190.7878402833891</v>
      </c>
      <c r="K22">
        <v>0.68804999999999994</v>
      </c>
      <c r="X22">
        <v>104.82848367219182</v>
      </c>
      <c r="Y22">
        <v>0.35299999999999998</v>
      </c>
      <c r="AE22">
        <v>400</v>
      </c>
      <c r="AF22">
        <v>0.45700000000000002</v>
      </c>
    </row>
    <row r="23" spans="9:32" x14ac:dyDescent="0.25">
      <c r="I23">
        <v>19</v>
      </c>
      <c r="J23">
        <v>317.66175407184289</v>
      </c>
      <c r="K23">
        <v>0.60389999999999999</v>
      </c>
      <c r="X23">
        <v>183.44984642633568</v>
      </c>
      <c r="Y23">
        <v>0.35699999999999998</v>
      </c>
      <c r="AE23">
        <v>700</v>
      </c>
      <c r="AF23">
        <v>0.45900000000000002</v>
      </c>
    </row>
    <row r="24" spans="9:32" x14ac:dyDescent="0.25">
      <c r="I24">
        <v>20</v>
      </c>
      <c r="J24">
        <v>317.66175407184289</v>
      </c>
      <c r="K24">
        <v>0.67319999999999991</v>
      </c>
      <c r="X24">
        <v>262.07120918047957</v>
      </c>
      <c r="Y24">
        <v>0.36599999999999999</v>
      </c>
      <c r="AE24">
        <v>1000</v>
      </c>
      <c r="AF24">
        <v>0.44400000000000001</v>
      </c>
    </row>
    <row r="25" spans="9:32" x14ac:dyDescent="0.25">
      <c r="I25">
        <v>21</v>
      </c>
      <c r="J25">
        <v>317.66175407184289</v>
      </c>
      <c r="K25">
        <v>0.70784999999999998</v>
      </c>
      <c r="X25">
        <v>393.10681377071933</v>
      </c>
      <c r="Y25">
        <v>0.374</v>
      </c>
      <c r="AE25">
        <v>1500</v>
      </c>
      <c r="AF25">
        <v>0.40799999999999997</v>
      </c>
    </row>
    <row r="26" spans="9:32" x14ac:dyDescent="0.25">
      <c r="I26">
        <v>22</v>
      </c>
      <c r="J26">
        <v>476.9696007084728</v>
      </c>
      <c r="K26">
        <v>0.56924999999999992</v>
      </c>
      <c r="X26">
        <v>524.14241836095914</v>
      </c>
      <c r="Y26">
        <v>0.35099999999999998</v>
      </c>
      <c r="AE26">
        <v>2000</v>
      </c>
      <c r="AF26">
        <v>0.38700000000000001</v>
      </c>
    </row>
    <row r="27" spans="9:32" x14ac:dyDescent="0.25">
      <c r="I27">
        <v>23</v>
      </c>
      <c r="J27">
        <v>476.9696007084728</v>
      </c>
      <c r="K27">
        <v>0.60389999999999999</v>
      </c>
      <c r="X27">
        <v>786.21362754143865</v>
      </c>
      <c r="Y27">
        <v>0.33700000000000002</v>
      </c>
      <c r="AE27">
        <v>3000</v>
      </c>
      <c r="AF27">
        <v>0.36499999999999999</v>
      </c>
    </row>
    <row r="28" spans="9:32" x14ac:dyDescent="0.25">
      <c r="I28">
        <v>24</v>
      </c>
      <c r="J28">
        <v>381.5756805667782</v>
      </c>
      <c r="K28">
        <v>0.7722</v>
      </c>
      <c r="X28">
        <v>1310.3560459023977</v>
      </c>
      <c r="Y28">
        <v>0.316</v>
      </c>
      <c r="AE28">
        <v>5000</v>
      </c>
      <c r="AF28">
        <v>0.33200000000000002</v>
      </c>
    </row>
    <row r="29" spans="9:32" x14ac:dyDescent="0.25">
      <c r="I29">
        <v>25</v>
      </c>
      <c r="J29">
        <v>381.5756805667782</v>
      </c>
      <c r="K29">
        <v>0.75239999999999996</v>
      </c>
      <c r="X29">
        <v>2620.7120918047954</v>
      </c>
      <c r="Y29">
        <v>0.28799999999999998</v>
      </c>
      <c r="AE29">
        <v>10000</v>
      </c>
      <c r="AF29">
        <v>0.29899999999999999</v>
      </c>
    </row>
    <row r="30" spans="9:32" x14ac:dyDescent="0.25">
      <c r="I30">
        <v>26</v>
      </c>
      <c r="J30">
        <v>3052.6054445342256</v>
      </c>
      <c r="K30">
        <v>0.52800000000000002</v>
      </c>
    </row>
    <row r="31" spans="9:32" x14ac:dyDescent="0.25">
      <c r="I31">
        <v>27</v>
      </c>
      <c r="J31">
        <v>3052.6054445342256</v>
      </c>
      <c r="K31">
        <v>0.6863999999999999</v>
      </c>
    </row>
    <row r="32" spans="9:32" x14ac:dyDescent="0.25">
      <c r="I32">
        <v>28</v>
      </c>
      <c r="J32">
        <v>3052.6054445342256</v>
      </c>
      <c r="K32">
        <v>0.61544999999999994</v>
      </c>
    </row>
    <row r="33" spans="9:11" x14ac:dyDescent="0.25">
      <c r="I33">
        <v>29</v>
      </c>
      <c r="J33">
        <v>3052.6054445342256</v>
      </c>
      <c r="K33">
        <v>0.56595000000000006</v>
      </c>
    </row>
    <row r="34" spans="9:11" x14ac:dyDescent="0.25">
      <c r="I34">
        <v>30</v>
      </c>
      <c r="J34">
        <v>5086.4038219551549</v>
      </c>
      <c r="K34">
        <v>0.53954999999999997</v>
      </c>
    </row>
    <row r="35" spans="9:11" x14ac:dyDescent="0.25">
      <c r="I35">
        <v>31</v>
      </c>
      <c r="J35">
        <v>5086.4038219551549</v>
      </c>
      <c r="K35">
        <v>0.52964999999999995</v>
      </c>
    </row>
    <row r="36" spans="9:11" x14ac:dyDescent="0.25">
      <c r="I36">
        <v>32</v>
      </c>
      <c r="J36">
        <v>5086.4038219551549</v>
      </c>
      <c r="K36">
        <v>0.47024999999999995</v>
      </c>
    </row>
    <row r="37" spans="9:11" x14ac:dyDescent="0.25">
      <c r="I37">
        <v>33</v>
      </c>
      <c r="J37">
        <v>5086.4038219551549</v>
      </c>
      <c r="K37">
        <v>0.47849999999999993</v>
      </c>
    </row>
    <row r="38" spans="9:11" x14ac:dyDescent="0.25">
      <c r="I38">
        <v>34</v>
      </c>
      <c r="J38">
        <v>7631.5136113355647</v>
      </c>
      <c r="K38">
        <v>0.36135</v>
      </c>
    </row>
    <row r="39" spans="9:11" x14ac:dyDescent="0.25">
      <c r="I39">
        <v>35</v>
      </c>
      <c r="J39">
        <v>7631.5136113355647</v>
      </c>
      <c r="K39">
        <v>0.3135</v>
      </c>
    </row>
    <row r="40" spans="9:11" x14ac:dyDescent="0.25">
      <c r="I40">
        <v>36</v>
      </c>
      <c r="J40">
        <v>7631.5136113355647</v>
      </c>
      <c r="K40">
        <v>0.31679999999999997</v>
      </c>
    </row>
    <row r="41" spans="9:11" x14ac:dyDescent="0.25">
      <c r="I41">
        <v>37</v>
      </c>
      <c r="J41">
        <v>1526.3027222671128</v>
      </c>
      <c r="K41">
        <v>0.83160000000000001</v>
      </c>
    </row>
    <row r="42" spans="9:11" x14ac:dyDescent="0.25">
      <c r="I42">
        <v>38</v>
      </c>
      <c r="J42">
        <v>1526.3027222671128</v>
      </c>
      <c r="K42">
        <v>0.88439999999999996</v>
      </c>
    </row>
    <row r="43" spans="9:11" x14ac:dyDescent="0.25">
      <c r="I43">
        <v>39</v>
      </c>
      <c r="J43">
        <v>3434.1811251010035</v>
      </c>
      <c r="K43">
        <v>0.78539999999999988</v>
      </c>
    </row>
    <row r="44" spans="9:11" x14ac:dyDescent="0.25">
      <c r="I44">
        <v>40</v>
      </c>
      <c r="J44">
        <v>3434.1811251010035</v>
      </c>
      <c r="K44">
        <v>0.82499999999999996</v>
      </c>
    </row>
    <row r="45" spans="9:11" x14ac:dyDescent="0.25">
      <c r="I45">
        <v>41</v>
      </c>
      <c r="J45">
        <v>3434.1811251010035</v>
      </c>
      <c r="K45">
        <v>0.79199999999999993</v>
      </c>
    </row>
    <row r="46" spans="9:11" x14ac:dyDescent="0.25">
      <c r="I46">
        <v>42</v>
      </c>
      <c r="J46">
        <v>9539.3920141694562</v>
      </c>
      <c r="K46">
        <v>0.73919999999999997</v>
      </c>
    </row>
    <row r="47" spans="9:11" x14ac:dyDescent="0.25">
      <c r="I47">
        <v>43</v>
      </c>
      <c r="J47">
        <v>13736.724500404014</v>
      </c>
      <c r="K47">
        <v>0.66659999999999997</v>
      </c>
    </row>
    <row r="48" spans="9:11" x14ac:dyDescent="0.25">
      <c r="I48">
        <v>44</v>
      </c>
      <c r="J48">
        <v>13736.724500404014</v>
      </c>
      <c r="K48">
        <v>0.65174999999999994</v>
      </c>
    </row>
    <row r="49" spans="9:11" x14ac:dyDescent="0.25">
      <c r="I49">
        <v>45</v>
      </c>
      <c r="J49">
        <v>381.5756805667782</v>
      </c>
      <c r="K49">
        <v>0.52469999999999994</v>
      </c>
    </row>
    <row r="50" spans="9:11" x14ac:dyDescent="0.25">
      <c r="I50">
        <v>46</v>
      </c>
      <c r="J50">
        <v>381.5756805667782</v>
      </c>
      <c r="K50">
        <v>0.53129999999999999</v>
      </c>
    </row>
    <row r="51" spans="9:11" x14ac:dyDescent="0.25">
      <c r="I51">
        <v>47</v>
      </c>
      <c r="J51">
        <v>381.5756805667782</v>
      </c>
      <c r="K51">
        <v>0.52469999999999994</v>
      </c>
    </row>
    <row r="52" spans="9:11" x14ac:dyDescent="0.25">
      <c r="I52">
        <v>48</v>
      </c>
      <c r="J52">
        <v>381.5756805667782</v>
      </c>
      <c r="K52">
        <v>0.63524999999999998</v>
      </c>
    </row>
    <row r="53" spans="9:11" x14ac:dyDescent="0.25">
      <c r="I53">
        <v>49</v>
      </c>
      <c r="J53">
        <v>763.15136113355641</v>
      </c>
      <c r="K53">
        <v>0.67814999999999992</v>
      </c>
    </row>
    <row r="54" spans="9:11" x14ac:dyDescent="0.25">
      <c r="I54">
        <v>50</v>
      </c>
      <c r="J54">
        <v>763.15136113355641</v>
      </c>
      <c r="K54">
        <v>0.71444999999999992</v>
      </c>
    </row>
    <row r="55" spans="9:11" x14ac:dyDescent="0.25">
      <c r="I55">
        <v>51</v>
      </c>
      <c r="J55">
        <v>763.15136113355641</v>
      </c>
      <c r="K55">
        <v>0.75075000000000003</v>
      </c>
    </row>
    <row r="56" spans="9:11" x14ac:dyDescent="0.25">
      <c r="I56">
        <v>52</v>
      </c>
      <c r="J56">
        <v>763.15136113355641</v>
      </c>
      <c r="K56">
        <v>0.52800000000000002</v>
      </c>
    </row>
    <row r="57" spans="9:11" x14ac:dyDescent="0.25">
      <c r="I57">
        <v>53</v>
      </c>
      <c r="J57">
        <v>763.15136113355641</v>
      </c>
      <c r="K57">
        <v>0.69464999999999999</v>
      </c>
    </row>
    <row r="58" spans="9:11" x14ac:dyDescent="0.25">
      <c r="I58">
        <v>54</v>
      </c>
      <c r="J58">
        <v>763.15136113355641</v>
      </c>
      <c r="K58">
        <v>0.52634999999999998</v>
      </c>
    </row>
    <row r="59" spans="9:11" x14ac:dyDescent="0.25">
      <c r="I59">
        <v>55</v>
      </c>
      <c r="J59">
        <v>763.15136113355641</v>
      </c>
      <c r="K59">
        <v>0.64019999999999999</v>
      </c>
    </row>
    <row r="60" spans="9:11" x14ac:dyDescent="0.25">
      <c r="I60">
        <v>56</v>
      </c>
      <c r="J60">
        <v>1526.3027222671128</v>
      </c>
      <c r="K60">
        <v>0.5181</v>
      </c>
    </row>
    <row r="61" spans="9:11" x14ac:dyDescent="0.25">
      <c r="I61">
        <v>57</v>
      </c>
      <c r="J61">
        <v>1526.3027222671128</v>
      </c>
      <c r="K61">
        <v>0.5956499999999999</v>
      </c>
    </row>
    <row r="62" spans="9:11" x14ac:dyDescent="0.25">
      <c r="I62">
        <v>58</v>
      </c>
      <c r="J62">
        <v>3052.6054445342256</v>
      </c>
      <c r="K62">
        <v>0.72929999999999995</v>
      </c>
    </row>
    <row r="63" spans="9:11" x14ac:dyDescent="0.25">
      <c r="I63">
        <v>59</v>
      </c>
      <c r="J63">
        <v>3052.6054445342256</v>
      </c>
      <c r="K63">
        <v>0.69464999999999999</v>
      </c>
    </row>
    <row r="92" spans="2:8" x14ac:dyDescent="0.25">
      <c r="B92" s="1"/>
      <c r="C92" s="1"/>
      <c r="D92" s="1"/>
      <c r="E92" s="1"/>
      <c r="F92" s="1"/>
      <c r="G92" s="1"/>
      <c r="H92" s="1"/>
    </row>
    <row r="112" spans="2:8" x14ac:dyDescent="0.25">
      <c r="B112" s="1"/>
      <c r="C112" s="1"/>
      <c r="D112" s="1"/>
      <c r="E112" s="1"/>
      <c r="F112" s="1"/>
      <c r="G112" s="1"/>
      <c r="H112" s="1"/>
    </row>
    <row r="121" spans="2:8" x14ac:dyDescent="0.25">
      <c r="B121" s="1"/>
      <c r="C121" s="1"/>
      <c r="D121" s="1"/>
      <c r="E121" s="1"/>
      <c r="F121" s="1"/>
      <c r="G121" s="1"/>
      <c r="H121" s="1"/>
    </row>
    <row r="136" spans="2:8" x14ac:dyDescent="0.25">
      <c r="B136" s="1"/>
      <c r="C136" s="1"/>
      <c r="D136" s="1"/>
      <c r="E136" s="1"/>
      <c r="F136" s="1"/>
      <c r="G136" s="1"/>
      <c r="H136" s="1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2EAEB-9043-4B98-97F1-BB42EB716C67}">
  <dimension ref="B1:AK136"/>
  <sheetViews>
    <sheetView zoomScale="70" zoomScaleNormal="70" workbookViewId="0">
      <selection activeCell="H25" sqref="H25"/>
    </sheetView>
  </sheetViews>
  <sheetFormatPr baseColWidth="10" defaultColWidth="9.140625" defaultRowHeight="15" x14ac:dyDescent="0.25"/>
  <sheetData>
    <row r="1" spans="10:37" x14ac:dyDescent="0.25">
      <c r="J1" t="s">
        <v>81</v>
      </c>
    </row>
    <row r="3" spans="10:37" x14ac:dyDescent="0.25">
      <c r="S3" t="s">
        <v>2</v>
      </c>
      <c r="T3" t="s">
        <v>9</v>
      </c>
      <c r="U3" t="s">
        <v>5</v>
      </c>
      <c r="V3" t="s">
        <v>1</v>
      </c>
      <c r="W3" t="s">
        <v>58</v>
      </c>
      <c r="X3" t="s">
        <v>10</v>
      </c>
      <c r="Z3" t="s">
        <v>73</v>
      </c>
      <c r="AF3" t="s">
        <v>11</v>
      </c>
      <c r="AG3" t="s">
        <v>12</v>
      </c>
      <c r="AH3" t="s">
        <v>13</v>
      </c>
      <c r="AI3" t="s">
        <v>14</v>
      </c>
      <c r="AJ3" t="s">
        <v>15</v>
      </c>
      <c r="AK3" t="s">
        <v>16</v>
      </c>
    </row>
    <row r="4" spans="10:37" x14ac:dyDescent="0.25">
      <c r="S4">
        <v>33</v>
      </c>
      <c r="T4">
        <v>66</v>
      </c>
      <c r="U4">
        <f>(T4^2*(1-0.3^2)^0.5)/(S4*Y4)</f>
        <v>2.5183994917407366</v>
      </c>
      <c r="V4">
        <f>T4/S4</f>
        <v>2</v>
      </c>
      <c r="W4">
        <f>S4/U4</f>
        <v>13.103560459023978</v>
      </c>
      <c r="X4">
        <f>T4^2*(1-0.3^2)^0.5/(U4*S4)</f>
        <v>50</v>
      </c>
      <c r="Y4">
        <v>50</v>
      </c>
      <c r="Z4">
        <f>1-0.902*(1-EXP(-(1/16*SQRT(W4))))</f>
        <v>0.81736707837330747</v>
      </c>
      <c r="AE4" t="s">
        <v>10</v>
      </c>
      <c r="AF4" t="s">
        <v>6</v>
      </c>
      <c r="AG4" t="s">
        <v>6</v>
      </c>
      <c r="AH4" t="s">
        <v>6</v>
      </c>
      <c r="AI4" t="s">
        <v>6</v>
      </c>
      <c r="AJ4" t="s">
        <v>6</v>
      </c>
      <c r="AK4" t="s">
        <v>6</v>
      </c>
    </row>
    <row r="5" spans="10:37" x14ac:dyDescent="0.25">
      <c r="J5">
        <v>317.66175407184289</v>
      </c>
      <c r="K5" s="4">
        <v>0.58139534883720934</v>
      </c>
      <c r="M5">
        <v>77.169358667721866</v>
      </c>
      <c r="N5">
        <v>0.42771599999999999</v>
      </c>
      <c r="S5">
        <v>33</v>
      </c>
      <c r="T5">
        <v>66</v>
      </c>
      <c r="U5">
        <f t="shared" ref="U5:U14" si="0">(T5^2*(1-0.3^2)^0.5)/(S5*Y5)</f>
        <v>1.2591997458703683</v>
      </c>
      <c r="V5">
        <f t="shared" ref="V5:V14" si="1">T5/S5</f>
        <v>2</v>
      </c>
      <c r="W5">
        <f t="shared" ref="W5:W14" si="2">S5/U5</f>
        <v>26.207120918047956</v>
      </c>
      <c r="X5">
        <f t="shared" ref="X5:X14" si="3">T5^2*(1-0.3^2)^0.5/(U5*S5)</f>
        <v>100</v>
      </c>
      <c r="Y5">
        <v>100</v>
      </c>
      <c r="Z5">
        <f t="shared" ref="Z5:Z14" si="4">1-0.902*(1-EXP(-(1/16*SQRT(W5))))</f>
        <v>0.75301553383824471</v>
      </c>
      <c r="AE5">
        <v>50</v>
      </c>
      <c r="AF5">
        <v>0.74099999999999999</v>
      </c>
      <c r="AG5">
        <v>0.65700000000000003</v>
      </c>
      <c r="AH5">
        <v>0.62</v>
      </c>
      <c r="AI5">
        <v>0.56100000000000005</v>
      </c>
      <c r="AJ5">
        <v>0.52200000000000002</v>
      </c>
      <c r="AK5">
        <v>0.49399999999999999</v>
      </c>
    </row>
    <row r="6" spans="10:37" x14ac:dyDescent="0.25">
      <c r="J6">
        <v>317.66175407184289</v>
      </c>
      <c r="K6" s="4">
        <v>0.57803468208092479</v>
      </c>
      <c r="M6">
        <v>308.67743467088746</v>
      </c>
      <c r="N6">
        <v>0.27138580199999995</v>
      </c>
      <c r="S6">
        <v>33</v>
      </c>
      <c r="T6">
        <v>66</v>
      </c>
      <c r="U6">
        <f t="shared" si="0"/>
        <v>0.62959987293518416</v>
      </c>
      <c r="V6">
        <f t="shared" si="1"/>
        <v>2</v>
      </c>
      <c r="W6">
        <f t="shared" si="2"/>
        <v>52.414241836095911</v>
      </c>
      <c r="X6">
        <f t="shared" si="3"/>
        <v>200</v>
      </c>
      <c r="Y6">
        <v>200</v>
      </c>
      <c r="Z6">
        <f t="shared" si="4"/>
        <v>0.67171285304584072</v>
      </c>
      <c r="AE6">
        <v>100</v>
      </c>
      <c r="AF6">
        <v>0.65200000000000002</v>
      </c>
      <c r="AG6">
        <v>0.55300000000000005</v>
      </c>
      <c r="AH6">
        <v>0.47699999999999998</v>
      </c>
      <c r="AI6">
        <v>0.41199999999999998</v>
      </c>
      <c r="AJ6">
        <v>0.38100000000000001</v>
      </c>
      <c r="AK6">
        <v>0.35799999999999998</v>
      </c>
    </row>
    <row r="7" spans="10:37" x14ac:dyDescent="0.25">
      <c r="J7">
        <v>317.66175407184289</v>
      </c>
      <c r="K7" s="4">
        <v>0.57803468208092479</v>
      </c>
      <c r="M7">
        <v>343.59557895147594</v>
      </c>
      <c r="N7">
        <v>0.29184929999999987</v>
      </c>
      <c r="S7">
        <v>33</v>
      </c>
      <c r="T7">
        <v>66</v>
      </c>
      <c r="U7">
        <f t="shared" si="0"/>
        <v>0.31479993646759208</v>
      </c>
      <c r="V7">
        <f t="shared" si="1"/>
        <v>2</v>
      </c>
      <c r="W7">
        <f t="shared" si="2"/>
        <v>104.82848367219182</v>
      </c>
      <c r="X7">
        <f t="shared" si="3"/>
        <v>400</v>
      </c>
      <c r="Y7">
        <v>400</v>
      </c>
      <c r="Z7">
        <f t="shared" si="4"/>
        <v>0.57366003278204059</v>
      </c>
      <c r="AE7">
        <v>200</v>
      </c>
      <c r="AF7">
        <v>0.61799999999999999</v>
      </c>
      <c r="AG7">
        <v>0.53300000000000003</v>
      </c>
      <c r="AH7">
        <v>0.439</v>
      </c>
      <c r="AI7">
        <v>0.36299999999999999</v>
      </c>
      <c r="AJ7">
        <v>0.32500000000000001</v>
      </c>
      <c r="AK7">
        <v>0.29699999999999999</v>
      </c>
    </row>
    <row r="8" spans="10:37" x14ac:dyDescent="0.25">
      <c r="J8">
        <v>345.32599091293434</v>
      </c>
      <c r="K8" s="4">
        <v>0.53254437869822491</v>
      </c>
      <c r="M8">
        <v>580.67652842799441</v>
      </c>
      <c r="N8">
        <v>0.23985917999999989</v>
      </c>
      <c r="S8">
        <v>33</v>
      </c>
      <c r="T8">
        <v>66</v>
      </c>
      <c r="U8">
        <f t="shared" si="0"/>
        <v>0.1798856779814812</v>
      </c>
      <c r="V8">
        <f t="shared" si="1"/>
        <v>2</v>
      </c>
      <c r="W8">
        <f t="shared" si="2"/>
        <v>183.44984642633568</v>
      </c>
      <c r="X8">
        <f t="shared" si="3"/>
        <v>700</v>
      </c>
      <c r="Y8">
        <v>700</v>
      </c>
      <c r="Z8">
        <f t="shared" si="4"/>
        <v>0.48487113539261983</v>
      </c>
      <c r="AE8">
        <v>400</v>
      </c>
      <c r="AF8">
        <v>0.57099999999999995</v>
      </c>
      <c r="AG8">
        <v>0.53700000000000003</v>
      </c>
      <c r="AH8">
        <v>0.45700000000000002</v>
      </c>
      <c r="AI8">
        <v>0.35299999999999998</v>
      </c>
      <c r="AJ8">
        <v>0.311</v>
      </c>
      <c r="AK8">
        <v>0.28299999999999997</v>
      </c>
    </row>
    <row r="9" spans="10:37" x14ac:dyDescent="0.25">
      <c r="J9">
        <v>438.81203265179505</v>
      </c>
      <c r="K9" s="4">
        <v>0.51282051282051277</v>
      </c>
      <c r="M9">
        <v>1350.583937709908</v>
      </c>
      <c r="N9">
        <v>0.23571871884000001</v>
      </c>
      <c r="S9">
        <v>33</v>
      </c>
      <c r="T9">
        <v>66</v>
      </c>
      <c r="U9">
        <f t="shared" si="0"/>
        <v>0.12591997458703683</v>
      </c>
      <c r="V9">
        <f t="shared" si="1"/>
        <v>2</v>
      </c>
      <c r="W9">
        <f t="shared" si="2"/>
        <v>262.07120918047957</v>
      </c>
      <c r="X9">
        <f t="shared" si="3"/>
        <v>1000.0000000000001</v>
      </c>
      <c r="Y9">
        <v>1000</v>
      </c>
      <c r="Z9">
        <f t="shared" si="4"/>
        <v>0.42593852669445376</v>
      </c>
      <c r="AE9">
        <v>700</v>
      </c>
      <c r="AF9">
        <v>0.505</v>
      </c>
      <c r="AG9">
        <v>0.495</v>
      </c>
      <c r="AH9">
        <v>0.45900000000000002</v>
      </c>
      <c r="AI9">
        <v>0.35699999999999998</v>
      </c>
      <c r="AJ9">
        <v>0.29799999999999999</v>
      </c>
      <c r="AK9">
        <v>0.28000000000000003</v>
      </c>
    </row>
    <row r="10" spans="10:37" x14ac:dyDescent="0.25">
      <c r="J10">
        <v>438.81203265179505</v>
      </c>
      <c r="K10" s="4">
        <v>0.51282051282051277</v>
      </c>
      <c r="M10">
        <v>1366.4264290964709</v>
      </c>
      <c r="N10">
        <v>0.24338875135999993</v>
      </c>
      <c r="S10">
        <v>33</v>
      </c>
      <c r="T10">
        <v>66</v>
      </c>
      <c r="U10">
        <f t="shared" si="0"/>
        <v>8.3946649724691222E-2</v>
      </c>
      <c r="V10">
        <f t="shared" si="1"/>
        <v>2</v>
      </c>
      <c r="W10">
        <f t="shared" si="2"/>
        <v>393.10681377071933</v>
      </c>
      <c r="X10">
        <f t="shared" si="3"/>
        <v>1500.0000000000002</v>
      </c>
      <c r="Y10">
        <v>1500</v>
      </c>
      <c r="Z10">
        <f t="shared" si="4"/>
        <v>0.35923801590418014</v>
      </c>
      <c r="AE10">
        <v>1000</v>
      </c>
      <c r="AF10">
        <v>0.46800000000000003</v>
      </c>
      <c r="AG10">
        <v>0.45900000000000002</v>
      </c>
      <c r="AH10">
        <v>0.44400000000000001</v>
      </c>
      <c r="AI10">
        <v>0.36599999999999999</v>
      </c>
      <c r="AJ10">
        <v>0.30599999999999999</v>
      </c>
      <c r="AK10">
        <v>0.27300000000000002</v>
      </c>
    </row>
    <row r="11" spans="10:37" x14ac:dyDescent="0.25">
      <c r="J11">
        <v>438.81203265179494</v>
      </c>
      <c r="K11" s="4">
        <v>0.51282051282051277</v>
      </c>
      <c r="M11">
        <v>873.24228214930883</v>
      </c>
      <c r="N11">
        <v>0.34413609999999989</v>
      </c>
      <c r="S11">
        <v>33</v>
      </c>
      <c r="T11">
        <v>66</v>
      </c>
      <c r="U11">
        <f t="shared" si="0"/>
        <v>6.2959987293518413E-2</v>
      </c>
      <c r="V11">
        <f t="shared" si="1"/>
        <v>2</v>
      </c>
      <c r="W11">
        <f t="shared" si="2"/>
        <v>524.14241836095914</v>
      </c>
      <c r="X11">
        <f t="shared" si="3"/>
        <v>2000.0000000000002</v>
      </c>
      <c r="Y11">
        <v>2000</v>
      </c>
      <c r="Z11">
        <f t="shared" si="4"/>
        <v>0.31366574155310489</v>
      </c>
      <c r="AE11">
        <v>1500</v>
      </c>
      <c r="AF11">
        <v>0.42</v>
      </c>
      <c r="AG11">
        <v>0.41599999999999998</v>
      </c>
      <c r="AH11">
        <v>0.40799999999999997</v>
      </c>
      <c r="AI11">
        <v>0.374</v>
      </c>
      <c r="AJ11">
        <v>0.313</v>
      </c>
      <c r="AK11">
        <v>0.27300000000000002</v>
      </c>
    </row>
    <row r="12" spans="10:37" x14ac:dyDescent="0.25">
      <c r="J12">
        <v>434.0423366447103</v>
      </c>
      <c r="K12" s="4">
        <v>0.51282051282051277</v>
      </c>
      <c r="M12">
        <v>885.99017609301586</v>
      </c>
      <c r="N12">
        <v>0.3196530139999999</v>
      </c>
      <c r="S12">
        <v>33</v>
      </c>
      <c r="T12">
        <v>66</v>
      </c>
      <c r="U12">
        <f t="shared" si="0"/>
        <v>4.1973324862345611E-2</v>
      </c>
      <c r="V12">
        <f t="shared" si="1"/>
        <v>2</v>
      </c>
      <c r="W12">
        <f t="shared" si="2"/>
        <v>786.21362754143865</v>
      </c>
      <c r="X12">
        <f t="shared" si="3"/>
        <v>3000.0000000000005</v>
      </c>
      <c r="Y12">
        <v>3000</v>
      </c>
      <c r="Z12">
        <f t="shared" si="4"/>
        <v>0.25435760053999423</v>
      </c>
      <c r="AE12">
        <v>2000</v>
      </c>
      <c r="AF12">
        <v>0.4</v>
      </c>
      <c r="AG12">
        <v>0.39400000000000002</v>
      </c>
      <c r="AH12">
        <v>0.38700000000000001</v>
      </c>
      <c r="AI12">
        <v>0.35099999999999998</v>
      </c>
      <c r="AJ12">
        <v>0.316</v>
      </c>
      <c r="AK12">
        <v>0.28599999999999998</v>
      </c>
    </row>
    <row r="13" spans="10:37" x14ac:dyDescent="0.25">
      <c r="J13">
        <v>596.21200088559101</v>
      </c>
      <c r="K13" s="4">
        <v>0.55319148936170215</v>
      </c>
      <c r="M13">
        <v>171.86562813236782</v>
      </c>
      <c r="N13">
        <v>0.50927094399999995</v>
      </c>
      <c r="S13">
        <v>33</v>
      </c>
      <c r="T13">
        <v>66</v>
      </c>
      <c r="U13">
        <f t="shared" si="0"/>
        <v>2.5183994917407367E-2</v>
      </c>
      <c r="V13">
        <f t="shared" si="1"/>
        <v>2</v>
      </c>
      <c r="W13">
        <f t="shared" si="2"/>
        <v>1310.3560459023977</v>
      </c>
      <c r="X13">
        <f t="shared" si="3"/>
        <v>5000</v>
      </c>
      <c r="Y13">
        <v>5000</v>
      </c>
      <c r="Z13">
        <f t="shared" si="4"/>
        <v>0.1918959256918692</v>
      </c>
      <c r="AE13">
        <v>3000</v>
      </c>
      <c r="AF13">
        <v>0.38</v>
      </c>
      <c r="AG13">
        <v>0.37</v>
      </c>
      <c r="AH13">
        <v>0.36499999999999999</v>
      </c>
      <c r="AI13">
        <v>0.33700000000000002</v>
      </c>
      <c r="AJ13">
        <v>0.318</v>
      </c>
      <c r="AK13">
        <v>0.28699999999999998</v>
      </c>
    </row>
    <row r="14" spans="10:37" x14ac:dyDescent="0.25">
      <c r="J14">
        <v>596.21200088559101</v>
      </c>
      <c r="K14" s="4">
        <v>0.51063829787234039</v>
      </c>
      <c r="M14">
        <v>183.32025747308995</v>
      </c>
      <c r="N14">
        <v>0.4312937664</v>
      </c>
      <c r="S14">
        <v>33</v>
      </c>
      <c r="T14">
        <v>66</v>
      </c>
      <c r="U14">
        <f t="shared" si="0"/>
        <v>1.2591997458703683E-2</v>
      </c>
      <c r="V14">
        <f t="shared" si="1"/>
        <v>2</v>
      </c>
      <c r="W14">
        <f t="shared" si="2"/>
        <v>2620.7120918047954</v>
      </c>
      <c r="X14">
        <f t="shared" si="3"/>
        <v>10000</v>
      </c>
      <c r="Y14">
        <v>10000</v>
      </c>
      <c r="Z14">
        <f t="shared" si="4"/>
        <v>0.13478384781724573</v>
      </c>
      <c r="AE14">
        <v>5000</v>
      </c>
      <c r="AF14">
        <v>0.34</v>
      </c>
      <c r="AG14">
        <v>0.33800000000000002</v>
      </c>
      <c r="AH14">
        <v>0.33200000000000002</v>
      </c>
      <c r="AI14">
        <v>0.316</v>
      </c>
      <c r="AJ14">
        <v>0.307</v>
      </c>
      <c r="AK14">
        <v>0.28299999999999997</v>
      </c>
    </row>
    <row r="15" spans="10:37" x14ac:dyDescent="0.25">
      <c r="J15">
        <v>596.21200088559112</v>
      </c>
      <c r="K15" s="4">
        <v>0.47413793103448276</v>
      </c>
      <c r="M15">
        <v>180.42195912175805</v>
      </c>
      <c r="N15">
        <v>0.52387499999999998</v>
      </c>
      <c r="AE15">
        <v>10000</v>
      </c>
      <c r="AF15">
        <v>0.30199999999999999</v>
      </c>
      <c r="AG15">
        <v>0.30199999999999999</v>
      </c>
      <c r="AH15">
        <v>0.29899999999999999</v>
      </c>
      <c r="AI15">
        <v>0.28799999999999998</v>
      </c>
      <c r="AJ15">
        <v>0.28499999999999998</v>
      </c>
      <c r="AK15">
        <v>0.28000000000000003</v>
      </c>
    </row>
    <row r="16" spans="10:37" x14ac:dyDescent="0.25">
      <c r="J16">
        <v>681.11258981169919</v>
      </c>
      <c r="K16" s="4">
        <v>0.4098360655737705</v>
      </c>
      <c r="M16">
        <v>643.12201185570814</v>
      </c>
      <c r="N16">
        <v>0.45737555200000007</v>
      </c>
    </row>
    <row r="17" spans="10:32" x14ac:dyDescent="0.25">
      <c r="J17">
        <v>639.13926494935356</v>
      </c>
      <c r="K17" s="4">
        <v>0.46610169491525422</v>
      </c>
      <c r="M17">
        <v>659.57649452761211</v>
      </c>
      <c r="N17">
        <v>0.43835797819999983</v>
      </c>
    </row>
    <row r="18" spans="10:32" x14ac:dyDescent="0.25">
      <c r="J18">
        <v>722.13197547262791</v>
      </c>
      <c r="K18" s="4">
        <v>0.46025104602510464</v>
      </c>
      <c r="M18">
        <v>1471.6542891589722</v>
      </c>
      <c r="N18">
        <v>0.47803004479999994</v>
      </c>
    </row>
    <row r="19" spans="10:32" x14ac:dyDescent="0.25">
      <c r="J19">
        <v>867.13073408800369</v>
      </c>
      <c r="K19" s="4">
        <v>0.47272727272727272</v>
      </c>
      <c r="M19">
        <v>1471.6542891589722</v>
      </c>
      <c r="N19">
        <v>0.53287276559999996</v>
      </c>
      <c r="X19">
        <v>13.103560459023978</v>
      </c>
      <c r="Y19">
        <v>0.56100000000000005</v>
      </c>
      <c r="AE19">
        <v>50</v>
      </c>
      <c r="AF19">
        <v>0.62</v>
      </c>
    </row>
    <row r="20" spans="10:32" x14ac:dyDescent="0.25">
      <c r="J20">
        <v>877.62406530358999</v>
      </c>
      <c r="K20" s="4">
        <v>0.39711191335740076</v>
      </c>
      <c r="M20">
        <v>155.37650444431208</v>
      </c>
      <c r="N20">
        <v>0.61648933120000005</v>
      </c>
      <c r="X20">
        <v>26.207120918047956</v>
      </c>
      <c r="Y20">
        <v>0.41199999999999998</v>
      </c>
      <c r="AE20">
        <v>100</v>
      </c>
      <c r="AF20">
        <v>0.47699999999999998</v>
      </c>
    </row>
    <row r="21" spans="10:32" x14ac:dyDescent="0.25">
      <c r="J21">
        <v>1211.502785799521</v>
      </c>
      <c r="K21" s="4">
        <v>0.43859649122807015</v>
      </c>
      <c r="M21">
        <v>156.71884382017797</v>
      </c>
      <c r="N21">
        <v>0.56545467995999987</v>
      </c>
      <c r="X21">
        <v>52.414241836095911</v>
      </c>
      <c r="Y21">
        <v>0.36299999999999999</v>
      </c>
      <c r="AE21">
        <v>200</v>
      </c>
      <c r="AF21">
        <v>0.439</v>
      </c>
    </row>
    <row r="22" spans="10:32" x14ac:dyDescent="0.25">
      <c r="J22">
        <v>1349.8239700049783</v>
      </c>
      <c r="K22" s="4">
        <v>0.34883720930232559</v>
      </c>
      <c r="M22">
        <v>164.89412363190303</v>
      </c>
      <c r="N22">
        <v>0.3775583857999999</v>
      </c>
      <c r="X22">
        <v>104.82848367219182</v>
      </c>
      <c r="Y22">
        <v>0.35299999999999998</v>
      </c>
      <c r="AE22">
        <v>400</v>
      </c>
      <c r="AF22">
        <v>0.45700000000000002</v>
      </c>
    </row>
    <row r="23" spans="10:32" x14ac:dyDescent="0.25">
      <c r="J23">
        <v>1532.5033270763233</v>
      </c>
      <c r="K23" s="4">
        <v>0.33613445378151258</v>
      </c>
      <c r="M23">
        <v>150.06488196776752</v>
      </c>
      <c r="N23">
        <v>0.56394322559999988</v>
      </c>
      <c r="X23">
        <v>183.44984642633568</v>
      </c>
      <c r="Y23">
        <v>0.35699999999999998</v>
      </c>
      <c r="AE23">
        <v>700</v>
      </c>
      <c r="AF23">
        <v>0.45900000000000002</v>
      </c>
    </row>
    <row r="24" spans="10:32" x14ac:dyDescent="0.25">
      <c r="J24">
        <v>1341.4770019925797</v>
      </c>
      <c r="K24" s="4">
        <v>0.4329004329004329</v>
      </c>
      <c r="M24">
        <v>267.13315682086341</v>
      </c>
      <c r="N24">
        <v>0.42306675839999996</v>
      </c>
      <c r="X24">
        <v>262.07120918047957</v>
      </c>
      <c r="Y24">
        <v>0.36599999999999999</v>
      </c>
      <c r="AE24">
        <v>1000</v>
      </c>
      <c r="AF24">
        <v>0.44400000000000001</v>
      </c>
    </row>
    <row r="25" spans="10:32" x14ac:dyDescent="0.25">
      <c r="J25">
        <v>1341.47700199258</v>
      </c>
      <c r="K25" s="4">
        <v>0.47826086956521741</v>
      </c>
      <c r="M25">
        <v>267.13315682086341</v>
      </c>
      <c r="N25">
        <v>0.61871454590399988</v>
      </c>
      <c r="X25">
        <v>393.10681377071933</v>
      </c>
      <c r="Y25">
        <v>0.374</v>
      </c>
      <c r="AE25">
        <v>1500</v>
      </c>
      <c r="AF25">
        <v>0.40799999999999997</v>
      </c>
    </row>
    <row r="26" spans="10:32" x14ac:dyDescent="0.25">
      <c r="J26">
        <v>1341.4770019925797</v>
      </c>
      <c r="K26" s="4">
        <v>0.52173913043478259</v>
      </c>
      <c r="M26">
        <v>269.42122480517537</v>
      </c>
      <c r="N26">
        <v>0.43547121499999997</v>
      </c>
      <c r="X26">
        <v>524.14241836095914</v>
      </c>
      <c r="Y26">
        <v>0.35099999999999998</v>
      </c>
      <c r="AE26">
        <v>2000</v>
      </c>
      <c r="AF26">
        <v>0.38700000000000001</v>
      </c>
    </row>
    <row r="27" spans="10:32" x14ac:dyDescent="0.25">
      <c r="J27">
        <v>1438.0633461360455</v>
      </c>
      <c r="K27" s="4">
        <v>0.42016806722689076</v>
      </c>
      <c r="M27">
        <v>687.46251252947127</v>
      </c>
      <c r="N27">
        <v>0.4599989504</v>
      </c>
      <c r="X27">
        <v>786.21362754143865</v>
      </c>
      <c r="Y27">
        <v>0.33700000000000002</v>
      </c>
      <c r="AE27">
        <v>3000</v>
      </c>
      <c r="AF27">
        <v>0.36499999999999999</v>
      </c>
    </row>
    <row r="28" spans="10:32" x14ac:dyDescent="0.25">
      <c r="J28">
        <v>1438.0633461360455</v>
      </c>
      <c r="K28" s="4">
        <v>0.42016806722689076</v>
      </c>
      <c r="M28">
        <v>637.68337231994167</v>
      </c>
      <c r="N28">
        <v>0.36746714999999996</v>
      </c>
      <c r="X28">
        <v>1310.3560459023977</v>
      </c>
      <c r="Y28">
        <v>0.316</v>
      </c>
      <c r="AE28">
        <v>5000</v>
      </c>
      <c r="AF28">
        <v>0.33200000000000002</v>
      </c>
    </row>
    <row r="29" spans="10:32" x14ac:dyDescent="0.25">
      <c r="J29">
        <v>2384.8480035423645</v>
      </c>
      <c r="K29" s="4">
        <v>0.34188034188034189</v>
      </c>
      <c r="M29">
        <v>621.5060177772483</v>
      </c>
      <c r="N29">
        <v>0.56827368435199987</v>
      </c>
      <c r="X29">
        <v>2620.7120918047954</v>
      </c>
      <c r="Y29">
        <v>0.28799999999999998</v>
      </c>
      <c r="AE29">
        <v>10000</v>
      </c>
      <c r="AF29">
        <v>0.29899999999999999</v>
      </c>
    </row>
    <row r="30" spans="10:32" x14ac:dyDescent="0.25">
      <c r="J30">
        <v>2384.848003542364</v>
      </c>
      <c r="K30" s="4">
        <v>0.38135593220338981</v>
      </c>
      <c r="M30">
        <v>621.5060177772483</v>
      </c>
      <c r="N30">
        <v>0.50634389759999987</v>
      </c>
    </row>
    <row r="31" spans="10:32" x14ac:dyDescent="0.25">
      <c r="J31">
        <v>2384.848003542364</v>
      </c>
      <c r="K31" s="4">
        <v>0.43859649122807015</v>
      </c>
      <c r="M31">
        <v>1471.6542891589722</v>
      </c>
      <c r="N31">
        <v>0.33816467999999994</v>
      </c>
    </row>
    <row r="32" spans="10:32" x14ac:dyDescent="0.25">
      <c r="J32">
        <v>4256.9536863231206</v>
      </c>
      <c r="K32" s="4">
        <v>0.30172413793103448</v>
      </c>
      <c r="M32">
        <v>1386.3594471402432</v>
      </c>
      <c r="N32">
        <v>0.48195655200000015</v>
      </c>
    </row>
    <row r="33" spans="10:14" x14ac:dyDescent="0.25">
      <c r="J33">
        <v>3726.3250055349436</v>
      </c>
      <c r="K33" s="4">
        <v>0.4366812227074236</v>
      </c>
      <c r="M33">
        <v>1374.382315805904</v>
      </c>
      <c r="N33">
        <v>0.53619439999999985</v>
      </c>
    </row>
    <row r="34" spans="10:14" x14ac:dyDescent="0.25">
      <c r="J34">
        <v>5365.9080079703199</v>
      </c>
      <c r="K34" s="4">
        <v>0.34782608695652173</v>
      </c>
      <c r="M34">
        <v>1374.382315805904</v>
      </c>
      <c r="N34">
        <v>0.41151967999999983</v>
      </c>
    </row>
    <row r="35" spans="10:14" x14ac:dyDescent="0.25">
      <c r="J35">
        <v>5365.9080079703199</v>
      </c>
      <c r="K35" s="4">
        <v>0.39130434782608697</v>
      </c>
      <c r="M35">
        <v>2529.0713071797718</v>
      </c>
      <c r="N35">
        <v>0.49791821040000001</v>
      </c>
    </row>
    <row r="36" spans="10:14" x14ac:dyDescent="0.25">
      <c r="J36">
        <v>5365.908007970319</v>
      </c>
      <c r="K36" s="4">
        <v>0.43478260869565216</v>
      </c>
      <c r="M36">
        <v>2572.4880474228326</v>
      </c>
      <c r="N36">
        <v>0.44512243200000001</v>
      </c>
    </row>
    <row r="37" spans="10:14" x14ac:dyDescent="0.25">
      <c r="J37">
        <v>79.415438517960737</v>
      </c>
      <c r="K37" s="4">
        <v>0.69767441860465118</v>
      </c>
      <c r="M37">
        <v>2401.0381114842803</v>
      </c>
      <c r="N37">
        <v>0.46633806719999993</v>
      </c>
    </row>
    <row r="38" spans="10:14" x14ac:dyDescent="0.25">
      <c r="J38">
        <v>149.05300022139778</v>
      </c>
      <c r="K38" s="4">
        <v>0.71129707112970719</v>
      </c>
      <c r="M38">
        <v>3784.6031833216443</v>
      </c>
      <c r="N38">
        <v>0.41633958719999981</v>
      </c>
    </row>
    <row r="39" spans="10:14" x14ac:dyDescent="0.25">
      <c r="J39">
        <v>149.05300022139778</v>
      </c>
      <c r="K39" s="4">
        <v>0.64655172413793105</v>
      </c>
      <c r="M39">
        <v>3884.4126111078012</v>
      </c>
      <c r="N39">
        <v>0.48944316159999995</v>
      </c>
    </row>
    <row r="40" spans="10:14" x14ac:dyDescent="0.25">
      <c r="J40">
        <v>149.05300022139778</v>
      </c>
      <c r="K40" s="4">
        <v>0.60085836909871237</v>
      </c>
      <c r="M40">
        <v>5497.529263223616</v>
      </c>
      <c r="N40">
        <v>0.51134197999999986</v>
      </c>
    </row>
    <row r="41" spans="10:14" x14ac:dyDescent="0.25">
      <c r="J41">
        <v>149.05300022139778</v>
      </c>
      <c r="K41" s="4">
        <v>0.57017543859649122</v>
      </c>
      <c r="M41">
        <v>439.07487971871035</v>
      </c>
      <c r="N41">
        <v>0.55232072999999982</v>
      </c>
    </row>
    <row r="42" spans="10:14" x14ac:dyDescent="0.25">
      <c r="J42">
        <v>159.78481623733839</v>
      </c>
      <c r="K42" s="4">
        <v>0.49180327868852464</v>
      </c>
      <c r="M42">
        <v>439.07487971871035</v>
      </c>
      <c r="N42">
        <v>0.50567622299999992</v>
      </c>
    </row>
    <row r="43" spans="10:14" x14ac:dyDescent="0.25">
      <c r="J43">
        <v>180.53299386815695</v>
      </c>
      <c r="K43" s="4">
        <v>0.47619047619047622</v>
      </c>
      <c r="M43">
        <v>439.07487971871035</v>
      </c>
      <c r="N43">
        <v>0.44147024999999984</v>
      </c>
    </row>
    <row r="44" spans="10:14" x14ac:dyDescent="0.25">
      <c r="J44">
        <v>180.53299386815695</v>
      </c>
      <c r="K44" s="4">
        <v>0.48</v>
      </c>
      <c r="M44">
        <v>434.58309462441497</v>
      </c>
      <c r="N44">
        <v>0.42526421839999989</v>
      </c>
    </row>
    <row r="45" spans="10:14" x14ac:dyDescent="0.25">
      <c r="J45">
        <v>302.87569644988025</v>
      </c>
      <c r="K45" s="4">
        <v>0.4281345565749235</v>
      </c>
      <c r="M45">
        <v>85.40165181852943</v>
      </c>
      <c r="N45">
        <v>0.53759447203199984</v>
      </c>
    </row>
    <row r="46" spans="10:14" x14ac:dyDescent="0.25">
      <c r="J46">
        <v>337.45599250124451</v>
      </c>
      <c r="K46" s="4">
        <v>0.37681159420289856</v>
      </c>
      <c r="M46">
        <v>329.79402076649797</v>
      </c>
      <c r="N46">
        <v>0.47839674999999982</v>
      </c>
    </row>
    <row r="47" spans="10:14" x14ac:dyDescent="0.25">
      <c r="J47">
        <v>75.718924112470063</v>
      </c>
      <c r="K47" s="4">
        <v>0.48929663608562685</v>
      </c>
      <c r="M47">
        <v>341.60660727411772</v>
      </c>
      <c r="N47">
        <v>0.4475704191999999</v>
      </c>
    </row>
    <row r="48" spans="10:14" x14ac:dyDescent="0.25">
      <c r="J48">
        <v>220.55074336759787</v>
      </c>
      <c r="K48" s="4">
        <v>0.59113300492610832</v>
      </c>
      <c r="M48">
        <v>345.5903241315263</v>
      </c>
      <c r="N48">
        <v>0.50817047680000005</v>
      </c>
    </row>
    <row r="49" spans="10:14" x14ac:dyDescent="0.25">
      <c r="J49">
        <v>392.00939058227607</v>
      </c>
      <c r="K49" s="4">
        <v>0.54421768707482998</v>
      </c>
      <c r="M49">
        <v>345.5903241315263</v>
      </c>
      <c r="N49">
        <v>0.54756302660000011</v>
      </c>
    </row>
    <row r="50" spans="10:14" x14ac:dyDescent="0.25">
      <c r="J50">
        <v>625.78411612951629</v>
      </c>
      <c r="K50" s="4">
        <v>0.68965517241379315</v>
      </c>
    </row>
    <row r="51" spans="10:14" x14ac:dyDescent="0.25">
      <c r="J51">
        <v>988.98597373780274</v>
      </c>
      <c r="K51" s="4">
        <v>0.73684210526315785</v>
      </c>
    </row>
    <row r="92" spans="2:8" x14ac:dyDescent="0.25">
      <c r="B92" s="1"/>
      <c r="C92" s="1"/>
      <c r="D92" s="1"/>
      <c r="E92" s="1"/>
      <c r="F92" s="1"/>
      <c r="G92" s="1"/>
      <c r="H92" s="1"/>
    </row>
    <row r="112" spans="2:8" x14ac:dyDescent="0.25">
      <c r="B112" s="1"/>
      <c r="C112" s="1"/>
      <c r="D112" s="1"/>
      <c r="E112" s="1"/>
      <c r="F112" s="1"/>
      <c r="G112" s="1"/>
      <c r="H112" s="1"/>
    </row>
    <row r="121" spans="2:8" x14ac:dyDescent="0.25">
      <c r="B121" s="1"/>
      <c r="C121" s="1"/>
      <c r="D121" s="1"/>
      <c r="E121" s="1"/>
      <c r="F121" s="1"/>
      <c r="G121" s="1"/>
      <c r="H121" s="1"/>
    </row>
    <row r="136" spans="2:8" x14ac:dyDescent="0.25">
      <c r="B136" s="1"/>
      <c r="C136" s="1"/>
      <c r="D136" s="1"/>
      <c r="E136" s="1"/>
      <c r="F136" s="1"/>
      <c r="G136" s="1"/>
      <c r="H136" s="1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CA1F01-3235-497C-9A32-302E9F9D0F51}">
  <dimension ref="B1:AK165"/>
  <sheetViews>
    <sheetView zoomScaleNormal="100" workbookViewId="0">
      <selection activeCell="M32" sqref="M32"/>
    </sheetView>
  </sheetViews>
  <sheetFormatPr baseColWidth="10" defaultColWidth="9.140625" defaultRowHeight="15" x14ac:dyDescent="0.25"/>
  <sheetData>
    <row r="1" spans="10:37" x14ac:dyDescent="0.25">
      <c r="J1" t="s">
        <v>82</v>
      </c>
    </row>
    <row r="3" spans="10:37" x14ac:dyDescent="0.25">
      <c r="S3" t="s">
        <v>2</v>
      </c>
      <c r="T3" t="s">
        <v>9</v>
      </c>
      <c r="U3" t="s">
        <v>5</v>
      </c>
      <c r="V3" t="s">
        <v>1</v>
      </c>
      <c r="W3" t="s">
        <v>58</v>
      </c>
      <c r="X3" t="s">
        <v>10</v>
      </c>
      <c r="Z3" t="s">
        <v>73</v>
      </c>
      <c r="AF3" t="s">
        <v>11</v>
      </c>
      <c r="AG3" t="s">
        <v>12</v>
      </c>
      <c r="AH3" t="s">
        <v>13</v>
      </c>
      <c r="AI3" t="s">
        <v>14</v>
      </c>
      <c r="AJ3" t="s">
        <v>15</v>
      </c>
      <c r="AK3" t="s">
        <v>16</v>
      </c>
    </row>
    <row r="4" spans="10:37" x14ac:dyDescent="0.25">
      <c r="S4">
        <v>33</v>
      </c>
      <c r="T4">
        <v>66</v>
      </c>
      <c r="U4">
        <f>(T4^2*(1-0.3^2)^0.5)/(S4*Y4)</f>
        <v>2.5183994917407366</v>
      </c>
      <c r="V4">
        <f>T4/S4</f>
        <v>2</v>
      </c>
      <c r="W4">
        <f>S4/U4</f>
        <v>13.103560459023978</v>
      </c>
      <c r="X4">
        <f>T4^2*(1-0.3^2)^0.5/(U4*S4)</f>
        <v>50</v>
      </c>
      <c r="Y4">
        <v>50</v>
      </c>
      <c r="Z4">
        <f>1-0.902*(1-EXP(-(1/16*SQRT(W4))))</f>
        <v>0.81736707837330747</v>
      </c>
      <c r="AE4" t="s">
        <v>10</v>
      </c>
      <c r="AF4" t="s">
        <v>6</v>
      </c>
      <c r="AG4" t="s">
        <v>6</v>
      </c>
      <c r="AH4" t="s">
        <v>6</v>
      </c>
      <c r="AI4" t="s">
        <v>6</v>
      </c>
      <c r="AJ4" t="s">
        <v>6</v>
      </c>
      <c r="AK4" t="s">
        <v>6</v>
      </c>
    </row>
    <row r="5" spans="10:37" x14ac:dyDescent="0.25">
      <c r="J5">
        <v>4769.6960070847281</v>
      </c>
      <c r="K5">
        <v>0.35309999999999997</v>
      </c>
      <c r="S5">
        <v>33</v>
      </c>
      <c r="T5">
        <v>66</v>
      </c>
      <c r="U5">
        <f t="shared" ref="U5:U14" si="0">(T5^2*(1-0.3^2)^0.5)/(S5*Y5)</f>
        <v>1.2591997458703683</v>
      </c>
      <c r="V5">
        <f t="shared" ref="V5:V14" si="1">T5/S5</f>
        <v>2</v>
      </c>
      <c r="W5">
        <f t="shared" ref="W5:W14" si="2">S5/U5</f>
        <v>26.207120918047956</v>
      </c>
      <c r="X5">
        <f t="shared" ref="X5:X14" si="3">T5^2*(1-0.3^2)^0.5/(U5*S5)</f>
        <v>100</v>
      </c>
      <c r="Y5">
        <v>100</v>
      </c>
      <c r="Z5">
        <f t="shared" ref="Z5:Z14" si="4">1-0.902*(1-EXP(-(1/16*SQRT(W5))))</f>
        <v>0.75301553383824471</v>
      </c>
      <c r="AE5">
        <v>50</v>
      </c>
      <c r="AF5">
        <v>0.74099999999999999</v>
      </c>
      <c r="AG5">
        <v>0.65700000000000003</v>
      </c>
      <c r="AH5">
        <v>0.62</v>
      </c>
      <c r="AI5">
        <v>0.56100000000000005</v>
      </c>
      <c r="AJ5">
        <v>0.52200000000000002</v>
      </c>
      <c r="AK5">
        <v>0.49399999999999999</v>
      </c>
    </row>
    <row r="6" spans="10:37" x14ac:dyDescent="0.25">
      <c r="J6">
        <v>3052.6054445342261</v>
      </c>
      <c r="K6">
        <v>0.30854999999999999</v>
      </c>
      <c r="S6">
        <v>33</v>
      </c>
      <c r="T6">
        <v>66</v>
      </c>
      <c r="U6">
        <f t="shared" si="0"/>
        <v>0.62959987293518416</v>
      </c>
      <c r="V6">
        <f t="shared" si="1"/>
        <v>2</v>
      </c>
      <c r="W6">
        <f t="shared" si="2"/>
        <v>52.414241836095911</v>
      </c>
      <c r="X6">
        <f t="shared" si="3"/>
        <v>200</v>
      </c>
      <c r="Y6">
        <v>200</v>
      </c>
      <c r="Z6">
        <f t="shared" si="4"/>
        <v>0.67171285304584072</v>
      </c>
      <c r="AE6">
        <v>100</v>
      </c>
      <c r="AF6">
        <v>0.65200000000000002</v>
      </c>
      <c r="AG6">
        <v>0.55300000000000005</v>
      </c>
      <c r="AH6">
        <v>0.47699999999999998</v>
      </c>
      <c r="AI6">
        <v>0.41199999999999998</v>
      </c>
      <c r="AJ6">
        <v>0.38100000000000001</v>
      </c>
      <c r="AK6">
        <v>0.35799999999999998</v>
      </c>
    </row>
    <row r="7" spans="10:37" x14ac:dyDescent="0.25">
      <c r="J7">
        <v>3052.6054445342261</v>
      </c>
      <c r="K7">
        <v>0.30854999999999999</v>
      </c>
      <c r="S7">
        <v>33</v>
      </c>
      <c r="T7">
        <v>66</v>
      </c>
      <c r="U7">
        <f t="shared" si="0"/>
        <v>0.31479993646759208</v>
      </c>
      <c r="V7">
        <f t="shared" si="1"/>
        <v>2</v>
      </c>
      <c r="W7">
        <f t="shared" si="2"/>
        <v>104.82848367219182</v>
      </c>
      <c r="X7">
        <f t="shared" si="3"/>
        <v>400</v>
      </c>
      <c r="Y7">
        <v>400</v>
      </c>
      <c r="Z7">
        <f t="shared" si="4"/>
        <v>0.57366003278204059</v>
      </c>
      <c r="AE7">
        <v>200</v>
      </c>
      <c r="AF7">
        <v>0.61799999999999999</v>
      </c>
      <c r="AG7">
        <v>0.53300000000000003</v>
      </c>
      <c r="AH7">
        <v>0.439</v>
      </c>
      <c r="AI7">
        <v>0.36299999999999999</v>
      </c>
      <c r="AJ7">
        <v>0.32500000000000001</v>
      </c>
      <c r="AK7">
        <v>0.29699999999999999</v>
      </c>
    </row>
    <row r="8" spans="10:37" x14ac:dyDescent="0.25">
      <c r="J8">
        <v>3052.6054445342261</v>
      </c>
      <c r="K8">
        <v>0.32340000000000002</v>
      </c>
      <c r="S8">
        <v>33</v>
      </c>
      <c r="T8">
        <v>66</v>
      </c>
      <c r="U8">
        <f t="shared" si="0"/>
        <v>0.1798856779814812</v>
      </c>
      <c r="V8">
        <f t="shared" si="1"/>
        <v>2</v>
      </c>
      <c r="W8">
        <f t="shared" si="2"/>
        <v>183.44984642633568</v>
      </c>
      <c r="X8">
        <f t="shared" si="3"/>
        <v>700</v>
      </c>
      <c r="Y8">
        <v>700</v>
      </c>
      <c r="Z8">
        <f t="shared" si="4"/>
        <v>0.48487113539261983</v>
      </c>
      <c r="AE8">
        <v>400</v>
      </c>
      <c r="AF8">
        <v>0.57099999999999995</v>
      </c>
      <c r="AG8">
        <v>0.53700000000000003</v>
      </c>
      <c r="AH8">
        <v>0.45700000000000002</v>
      </c>
      <c r="AI8">
        <v>0.35299999999999998</v>
      </c>
      <c r="AJ8">
        <v>0.311</v>
      </c>
      <c r="AK8">
        <v>0.28299999999999997</v>
      </c>
    </row>
    <row r="9" spans="10:37" x14ac:dyDescent="0.25">
      <c r="J9">
        <v>3113.6575534249105</v>
      </c>
      <c r="K9">
        <v>0.28544999999999998</v>
      </c>
      <c r="S9">
        <v>33</v>
      </c>
      <c r="T9">
        <v>66</v>
      </c>
      <c r="U9">
        <f t="shared" si="0"/>
        <v>0.12591997458703683</v>
      </c>
      <c r="V9">
        <f t="shared" si="1"/>
        <v>2</v>
      </c>
      <c r="W9">
        <f t="shared" si="2"/>
        <v>262.07120918047957</v>
      </c>
      <c r="X9">
        <f t="shared" si="3"/>
        <v>1000.0000000000001</v>
      </c>
      <c r="Y9">
        <v>1000</v>
      </c>
      <c r="Z9">
        <f t="shared" si="4"/>
        <v>0.42593852669445376</v>
      </c>
      <c r="AE9">
        <v>700</v>
      </c>
      <c r="AF9">
        <v>0.505</v>
      </c>
      <c r="AG9">
        <v>0.495</v>
      </c>
      <c r="AH9">
        <v>0.45900000000000002</v>
      </c>
      <c r="AI9">
        <v>0.35699999999999998</v>
      </c>
      <c r="AJ9">
        <v>0.29799999999999999</v>
      </c>
      <c r="AK9">
        <v>0.28000000000000003</v>
      </c>
    </row>
    <row r="10" spans="10:37" x14ac:dyDescent="0.25">
      <c r="J10">
        <v>3052.6054445342261</v>
      </c>
      <c r="K10">
        <v>0.35199449999999999</v>
      </c>
      <c r="S10">
        <v>33</v>
      </c>
      <c r="T10">
        <v>66</v>
      </c>
      <c r="U10">
        <f t="shared" si="0"/>
        <v>8.3946649724691222E-2</v>
      </c>
      <c r="V10">
        <f t="shared" si="1"/>
        <v>2</v>
      </c>
      <c r="W10">
        <f t="shared" si="2"/>
        <v>393.10681377071933</v>
      </c>
      <c r="X10">
        <f t="shared" si="3"/>
        <v>1500.0000000000002</v>
      </c>
      <c r="Y10">
        <v>1500</v>
      </c>
      <c r="Z10">
        <f t="shared" si="4"/>
        <v>0.35923801590418014</v>
      </c>
      <c r="AE10">
        <v>1000</v>
      </c>
      <c r="AF10">
        <v>0.46800000000000003</v>
      </c>
      <c r="AG10">
        <v>0.45900000000000002</v>
      </c>
      <c r="AH10">
        <v>0.44400000000000001</v>
      </c>
      <c r="AI10">
        <v>0.36599999999999999</v>
      </c>
      <c r="AJ10">
        <v>0.30599999999999999</v>
      </c>
      <c r="AK10">
        <v>0.27300000000000002</v>
      </c>
    </row>
    <row r="11" spans="10:37" x14ac:dyDescent="0.25">
      <c r="J11">
        <v>3052.6054445342261</v>
      </c>
      <c r="K11">
        <v>0.56649999999999445</v>
      </c>
      <c r="S11">
        <v>33</v>
      </c>
      <c r="T11">
        <v>66</v>
      </c>
      <c r="U11">
        <f t="shared" si="0"/>
        <v>6.2959987293518413E-2</v>
      </c>
      <c r="V11">
        <f t="shared" si="1"/>
        <v>2</v>
      </c>
      <c r="W11">
        <f t="shared" si="2"/>
        <v>524.14241836095914</v>
      </c>
      <c r="X11">
        <f t="shared" si="3"/>
        <v>2000.0000000000002</v>
      </c>
      <c r="Y11">
        <v>2000</v>
      </c>
      <c r="Z11">
        <f t="shared" si="4"/>
        <v>0.31366574155310489</v>
      </c>
      <c r="AE11">
        <v>1500</v>
      </c>
      <c r="AF11">
        <v>0.42</v>
      </c>
      <c r="AG11">
        <v>0.41599999999999998</v>
      </c>
      <c r="AH11">
        <v>0.40799999999999997</v>
      </c>
      <c r="AI11">
        <v>0.374</v>
      </c>
      <c r="AJ11">
        <v>0.313</v>
      </c>
      <c r="AK11">
        <v>0.27300000000000002</v>
      </c>
    </row>
    <row r="12" spans="10:37" x14ac:dyDescent="0.25">
      <c r="J12">
        <v>3052.6054445342261</v>
      </c>
      <c r="K12">
        <v>0.44385000000000002</v>
      </c>
      <c r="S12">
        <v>33</v>
      </c>
      <c r="T12">
        <v>66</v>
      </c>
      <c r="U12">
        <f t="shared" si="0"/>
        <v>4.1973324862345611E-2</v>
      </c>
      <c r="V12">
        <f t="shared" si="1"/>
        <v>2</v>
      </c>
      <c r="W12">
        <f t="shared" si="2"/>
        <v>786.21362754143865</v>
      </c>
      <c r="X12">
        <f t="shared" si="3"/>
        <v>3000.0000000000005</v>
      </c>
      <c r="Y12">
        <v>3000</v>
      </c>
      <c r="Z12">
        <f t="shared" si="4"/>
        <v>0.25435760053999423</v>
      </c>
      <c r="AE12">
        <v>2000</v>
      </c>
      <c r="AF12">
        <v>0.4</v>
      </c>
      <c r="AG12">
        <v>0.39400000000000002</v>
      </c>
      <c r="AH12">
        <v>0.38700000000000001</v>
      </c>
      <c r="AI12">
        <v>0.35099999999999998</v>
      </c>
      <c r="AJ12">
        <v>0.316</v>
      </c>
      <c r="AK12">
        <v>0.28599999999999998</v>
      </c>
    </row>
    <row r="13" spans="10:37" x14ac:dyDescent="0.25">
      <c r="J13">
        <v>3052.6054445342261</v>
      </c>
      <c r="K13">
        <v>0.46529999999999994</v>
      </c>
      <c r="S13">
        <v>33</v>
      </c>
      <c r="T13">
        <v>66</v>
      </c>
      <c r="U13">
        <f t="shared" si="0"/>
        <v>2.5183994917407367E-2</v>
      </c>
      <c r="V13">
        <f t="shared" si="1"/>
        <v>2</v>
      </c>
      <c r="W13">
        <f t="shared" si="2"/>
        <v>1310.3560459023977</v>
      </c>
      <c r="X13">
        <f t="shared" si="3"/>
        <v>5000</v>
      </c>
      <c r="Y13">
        <v>5000</v>
      </c>
      <c r="Z13">
        <f t="shared" si="4"/>
        <v>0.1918959256918692</v>
      </c>
      <c r="AE13">
        <v>3000</v>
      </c>
      <c r="AF13">
        <v>0.38</v>
      </c>
      <c r="AG13">
        <v>0.37</v>
      </c>
      <c r="AH13">
        <v>0.36499999999999999</v>
      </c>
      <c r="AI13">
        <v>0.33700000000000002</v>
      </c>
      <c r="AJ13">
        <v>0.318</v>
      </c>
      <c r="AK13">
        <v>0.28699999999999998</v>
      </c>
    </row>
    <row r="14" spans="10:37" x14ac:dyDescent="0.25">
      <c r="J14">
        <v>3052.6054445342261</v>
      </c>
      <c r="K14">
        <v>0.47189999999999993</v>
      </c>
      <c r="S14">
        <v>33</v>
      </c>
      <c r="T14">
        <v>66</v>
      </c>
      <c r="U14">
        <f t="shared" si="0"/>
        <v>1.2591997458703683E-2</v>
      </c>
      <c r="V14">
        <f t="shared" si="1"/>
        <v>2</v>
      </c>
      <c r="W14">
        <f t="shared" si="2"/>
        <v>2620.7120918047954</v>
      </c>
      <c r="X14">
        <f t="shared" si="3"/>
        <v>10000</v>
      </c>
      <c r="Y14">
        <v>10000</v>
      </c>
      <c r="Z14">
        <f t="shared" si="4"/>
        <v>0.13478384781724573</v>
      </c>
      <c r="AE14">
        <v>5000</v>
      </c>
      <c r="AF14">
        <v>0.34</v>
      </c>
      <c r="AG14">
        <v>0.33800000000000002</v>
      </c>
      <c r="AH14">
        <v>0.33200000000000002</v>
      </c>
      <c r="AI14">
        <v>0.316</v>
      </c>
      <c r="AJ14">
        <v>0.307</v>
      </c>
      <c r="AK14">
        <v>0.28299999999999997</v>
      </c>
    </row>
    <row r="15" spans="10:37" x14ac:dyDescent="0.25">
      <c r="J15">
        <v>3052.6054445342261</v>
      </c>
      <c r="K15">
        <v>0.43064999999999998</v>
      </c>
      <c r="AE15">
        <v>10000</v>
      </c>
      <c r="AF15">
        <v>0.30199999999999999</v>
      </c>
      <c r="AG15">
        <v>0.30199999999999999</v>
      </c>
      <c r="AH15">
        <v>0.29899999999999999</v>
      </c>
      <c r="AI15">
        <v>0.28799999999999998</v>
      </c>
      <c r="AJ15">
        <v>0.28499999999999998</v>
      </c>
      <c r="AK15">
        <v>0.28000000000000003</v>
      </c>
    </row>
    <row r="16" spans="10:37" x14ac:dyDescent="0.25">
      <c r="J16">
        <v>3052.6054445342261</v>
      </c>
      <c r="K16">
        <v>0.44055</v>
      </c>
    </row>
    <row r="17" spans="10:32" x14ac:dyDescent="0.25">
      <c r="J17">
        <v>3052.6054445342261</v>
      </c>
      <c r="K17">
        <v>0.3861</v>
      </c>
    </row>
    <row r="18" spans="10:32" x14ac:dyDescent="0.25">
      <c r="J18">
        <v>3052.6054445342261</v>
      </c>
      <c r="K18">
        <v>0.39269999999999994</v>
      </c>
    </row>
    <row r="19" spans="10:32" x14ac:dyDescent="0.25">
      <c r="J19">
        <v>3052.6054445342261</v>
      </c>
      <c r="K19">
        <v>0.39764999999999995</v>
      </c>
      <c r="X19">
        <v>13.103560459023978</v>
      </c>
      <c r="Y19">
        <v>0.56100000000000005</v>
      </c>
      <c r="AE19">
        <v>50</v>
      </c>
      <c r="AF19">
        <v>0.62</v>
      </c>
    </row>
    <row r="20" spans="10:32" x14ac:dyDescent="0.25">
      <c r="J20">
        <v>3052.6054445342261</v>
      </c>
      <c r="K20">
        <v>0.40754999999999997</v>
      </c>
      <c r="X20">
        <v>26.207120918047956</v>
      </c>
      <c r="Y20">
        <v>0.41199999999999998</v>
      </c>
      <c r="AE20">
        <v>100</v>
      </c>
      <c r="AF20">
        <v>0.47699999999999998</v>
      </c>
    </row>
    <row r="21" spans="10:32" x14ac:dyDescent="0.25">
      <c r="J21">
        <v>3052.6054445342261</v>
      </c>
      <c r="K21">
        <v>0.42074999999999996</v>
      </c>
      <c r="X21">
        <v>52.414241836095911</v>
      </c>
      <c r="Y21">
        <v>0.36299999999999999</v>
      </c>
      <c r="AE21">
        <v>200</v>
      </c>
      <c r="AF21">
        <v>0.439</v>
      </c>
    </row>
    <row r="22" spans="10:32" x14ac:dyDescent="0.25">
      <c r="J22">
        <v>3052.6054445342261</v>
      </c>
      <c r="K22">
        <v>0.56100000000000005</v>
      </c>
      <c r="X22">
        <v>104.82848367219182</v>
      </c>
      <c r="Y22">
        <v>0.35299999999999998</v>
      </c>
      <c r="AE22">
        <v>400</v>
      </c>
      <c r="AF22">
        <v>0.45700000000000002</v>
      </c>
    </row>
    <row r="23" spans="10:32" x14ac:dyDescent="0.25">
      <c r="J23">
        <v>3052.6054445342261</v>
      </c>
      <c r="K23">
        <v>0.49169999999999997</v>
      </c>
      <c r="X23">
        <v>183.44984642633568</v>
      </c>
      <c r="Y23">
        <v>0.35699999999999998</v>
      </c>
      <c r="AE23">
        <v>700</v>
      </c>
      <c r="AF23">
        <v>0.45900000000000002</v>
      </c>
    </row>
    <row r="24" spans="10:32" x14ac:dyDescent="0.25">
      <c r="J24">
        <v>3052.6054445342261</v>
      </c>
      <c r="K24">
        <v>0.49169999999999997</v>
      </c>
      <c r="X24">
        <v>262.07120918047957</v>
      </c>
      <c r="Y24">
        <v>0.36599999999999999</v>
      </c>
      <c r="AE24">
        <v>1000</v>
      </c>
      <c r="AF24">
        <v>0.44400000000000001</v>
      </c>
    </row>
    <row r="25" spans="10:32" x14ac:dyDescent="0.25">
      <c r="J25">
        <v>3052.6054445342261</v>
      </c>
      <c r="K25">
        <v>0.43230000000000002</v>
      </c>
      <c r="X25">
        <v>393.10681377071933</v>
      </c>
      <c r="Y25">
        <v>0.374</v>
      </c>
      <c r="AE25">
        <v>1500</v>
      </c>
      <c r="AF25">
        <v>0.40799999999999997</v>
      </c>
    </row>
    <row r="26" spans="10:32" x14ac:dyDescent="0.25">
      <c r="J26">
        <v>3052.6054445342261</v>
      </c>
      <c r="K26">
        <v>0.27389999999999998</v>
      </c>
      <c r="X26">
        <v>524.14241836095914</v>
      </c>
      <c r="Y26">
        <v>0.35099999999999998</v>
      </c>
      <c r="AE26">
        <v>2000</v>
      </c>
      <c r="AF26">
        <v>0.38700000000000001</v>
      </c>
    </row>
    <row r="27" spans="10:32" x14ac:dyDescent="0.25">
      <c r="J27">
        <v>1717.0905625505022</v>
      </c>
      <c r="K27">
        <v>0.29699999999999999</v>
      </c>
      <c r="X27">
        <v>786.21362754143865</v>
      </c>
      <c r="Y27">
        <v>0.33700000000000002</v>
      </c>
      <c r="AE27">
        <v>3000</v>
      </c>
      <c r="AF27">
        <v>0.36499999999999999</v>
      </c>
    </row>
    <row r="28" spans="10:32" x14ac:dyDescent="0.25">
      <c r="J28">
        <v>763.15136113355652</v>
      </c>
      <c r="K28">
        <v>0.26234999999999997</v>
      </c>
      <c r="X28">
        <v>1310.3560459023977</v>
      </c>
      <c r="Y28">
        <v>0.316</v>
      </c>
      <c r="AE28">
        <v>5000</v>
      </c>
      <c r="AF28">
        <v>0.33200000000000002</v>
      </c>
    </row>
    <row r="29" spans="10:32" x14ac:dyDescent="0.25">
      <c r="J29">
        <v>763.15136113355652</v>
      </c>
      <c r="K29">
        <v>0.34979999999999994</v>
      </c>
      <c r="X29">
        <v>2620.7120918047954</v>
      </c>
      <c r="Y29">
        <v>0.28799999999999998</v>
      </c>
      <c r="AE29">
        <v>10000</v>
      </c>
      <c r="AF29">
        <v>0.29899999999999999</v>
      </c>
    </row>
    <row r="30" spans="10:32" x14ac:dyDescent="0.25">
      <c r="J30">
        <v>763.15136113355652</v>
      </c>
      <c r="K30">
        <v>0.32340000000000002</v>
      </c>
    </row>
    <row r="31" spans="10:32" x14ac:dyDescent="0.25">
      <c r="J31">
        <v>763.15136113355652</v>
      </c>
      <c r="K31">
        <v>0.34979999999999994</v>
      </c>
    </row>
    <row r="32" spans="10:32" x14ac:dyDescent="0.25">
      <c r="J32">
        <v>763.15136113355652</v>
      </c>
      <c r="K32">
        <v>0.36629999999999996</v>
      </c>
    </row>
    <row r="33" spans="10:11" x14ac:dyDescent="0.25">
      <c r="J33">
        <v>2289.4540834006698</v>
      </c>
      <c r="K33">
        <v>0.44714999999999999</v>
      </c>
    </row>
    <row r="34" spans="10:11" x14ac:dyDescent="0.25">
      <c r="J34">
        <v>2289.4540834006698</v>
      </c>
      <c r="K34">
        <v>0.45540000000000003</v>
      </c>
    </row>
    <row r="35" spans="10:11" x14ac:dyDescent="0.25">
      <c r="J35">
        <v>560.91625043316401</v>
      </c>
      <c r="K35">
        <v>0.44385000000000002</v>
      </c>
    </row>
    <row r="36" spans="10:11" x14ac:dyDescent="0.25">
      <c r="J36">
        <v>572.36352085016745</v>
      </c>
      <c r="K36">
        <v>0.44219999999999998</v>
      </c>
    </row>
    <row r="37" spans="10:11" x14ac:dyDescent="0.25">
      <c r="J37">
        <v>1526.302722267113</v>
      </c>
      <c r="K37">
        <v>0.50819999999999999</v>
      </c>
    </row>
    <row r="38" spans="10:11" x14ac:dyDescent="0.25">
      <c r="J38">
        <v>1526.302722267113</v>
      </c>
      <c r="K38">
        <v>0.46694999999999992</v>
      </c>
    </row>
    <row r="39" spans="10:11" x14ac:dyDescent="0.25">
      <c r="J39">
        <v>381.57568056677826</v>
      </c>
      <c r="K39">
        <v>0.4521</v>
      </c>
    </row>
    <row r="40" spans="10:11" x14ac:dyDescent="0.25">
      <c r="J40">
        <v>381.57568056677826</v>
      </c>
      <c r="K40">
        <v>0.50654999999999994</v>
      </c>
    </row>
    <row r="41" spans="10:11" x14ac:dyDescent="0.25">
      <c r="J41">
        <v>763.15136113355652</v>
      </c>
      <c r="K41">
        <v>0.66990000000000005</v>
      </c>
    </row>
    <row r="42" spans="10:11" x14ac:dyDescent="0.25">
      <c r="J42">
        <v>763.15136113355652</v>
      </c>
      <c r="K42">
        <v>0.5956499999999999</v>
      </c>
    </row>
    <row r="43" spans="10:11" x14ac:dyDescent="0.25">
      <c r="J43">
        <v>190.78784028338913</v>
      </c>
      <c r="K43">
        <v>0.60389999999999999</v>
      </c>
    </row>
    <row r="44" spans="10:11" x14ac:dyDescent="0.25">
      <c r="J44">
        <v>190.78784028338913</v>
      </c>
      <c r="K44">
        <v>0.67154999999999987</v>
      </c>
    </row>
    <row r="45" spans="10:11" x14ac:dyDescent="0.25">
      <c r="J45">
        <v>1930.7729436678981</v>
      </c>
      <c r="K45">
        <v>0.44550000000000001</v>
      </c>
    </row>
    <row r="46" spans="10:11" x14ac:dyDescent="0.25">
      <c r="J46">
        <v>508.44959435523202</v>
      </c>
      <c r="K46">
        <v>0.31019999999999998</v>
      </c>
    </row>
    <row r="47" spans="10:11" x14ac:dyDescent="0.25">
      <c r="J47">
        <v>508.44959435523202</v>
      </c>
      <c r="K47">
        <v>0.30359999999999998</v>
      </c>
    </row>
    <row r="48" spans="10:11" x14ac:dyDescent="0.25">
      <c r="J48">
        <v>508.44959435523202</v>
      </c>
      <c r="K48">
        <v>0.42569999999999997</v>
      </c>
    </row>
    <row r="49" spans="10:11" x14ac:dyDescent="0.25">
      <c r="J49">
        <v>508.44959435523202</v>
      </c>
      <c r="K49">
        <v>0.35309999999999997</v>
      </c>
    </row>
    <row r="50" spans="10:11" x14ac:dyDescent="0.25">
      <c r="J50">
        <v>482.69323591697452</v>
      </c>
      <c r="K50">
        <v>0.44880000000000003</v>
      </c>
    </row>
    <row r="51" spans="10:11" x14ac:dyDescent="0.25">
      <c r="J51">
        <v>489.37081032689315</v>
      </c>
      <c r="K51">
        <v>0.58739999999999992</v>
      </c>
    </row>
    <row r="52" spans="10:11" x14ac:dyDescent="0.25">
      <c r="J52">
        <v>465.52233029146947</v>
      </c>
      <c r="K52">
        <v>0.63524999999999998</v>
      </c>
    </row>
    <row r="53" spans="10:11" x14ac:dyDescent="0.25">
      <c r="J53">
        <v>465.52233029146947</v>
      </c>
      <c r="K53">
        <v>0.61874999999999991</v>
      </c>
    </row>
    <row r="54" spans="10:11" x14ac:dyDescent="0.25">
      <c r="J54">
        <v>1469.0663701820963</v>
      </c>
      <c r="K54">
        <v>0.53295000000000003</v>
      </c>
    </row>
    <row r="55" spans="10:11" x14ac:dyDescent="0.25">
      <c r="J55">
        <v>1469.0663701820963</v>
      </c>
      <c r="K55">
        <v>0.56430000000000002</v>
      </c>
    </row>
    <row r="56" spans="10:11" x14ac:dyDescent="0.25">
      <c r="J56">
        <v>1430.9088021254186</v>
      </c>
      <c r="K56">
        <v>0.57419999999999993</v>
      </c>
    </row>
    <row r="57" spans="10:11" x14ac:dyDescent="0.25">
      <c r="J57">
        <v>1430.9088021254186</v>
      </c>
      <c r="K57">
        <v>0.56100000000000005</v>
      </c>
    </row>
    <row r="58" spans="10:11" x14ac:dyDescent="0.25">
      <c r="J58">
        <v>357.72720053135464</v>
      </c>
      <c r="K58">
        <v>0.58244999999999991</v>
      </c>
    </row>
    <row r="59" spans="10:11" x14ac:dyDescent="0.25">
      <c r="J59">
        <v>357.72720053135464</v>
      </c>
      <c r="K59">
        <v>0.52800000000000002</v>
      </c>
    </row>
    <row r="60" spans="10:11" x14ac:dyDescent="0.25">
      <c r="J60">
        <v>349.14174771860212</v>
      </c>
      <c r="K60">
        <v>0.59234999999999993</v>
      </c>
    </row>
    <row r="61" spans="10:11" x14ac:dyDescent="0.25">
      <c r="J61">
        <v>352.95750452426989</v>
      </c>
      <c r="K61">
        <v>0.61380000000000001</v>
      </c>
    </row>
    <row r="62" spans="10:11" x14ac:dyDescent="0.25">
      <c r="J62">
        <v>1018.807067113298</v>
      </c>
      <c r="K62">
        <v>0.55769999999999997</v>
      </c>
    </row>
    <row r="63" spans="10:11" x14ac:dyDescent="0.25">
      <c r="J63">
        <v>1018.807067113298</v>
      </c>
      <c r="K63">
        <v>0.64349999999999996</v>
      </c>
    </row>
    <row r="64" spans="10:11" x14ac:dyDescent="0.25">
      <c r="J64">
        <v>1018.807067113298</v>
      </c>
      <c r="K64">
        <v>0.69299999999999995</v>
      </c>
    </row>
    <row r="65" spans="10:11" x14ac:dyDescent="0.25">
      <c r="J65">
        <v>1018.807067113298</v>
      </c>
      <c r="K65">
        <v>0.69629999999999992</v>
      </c>
    </row>
    <row r="66" spans="10:11" x14ac:dyDescent="0.25">
      <c r="J66">
        <v>976.83374225095235</v>
      </c>
      <c r="K66">
        <v>0.49829999999999997</v>
      </c>
    </row>
    <row r="67" spans="10:11" x14ac:dyDescent="0.25">
      <c r="J67">
        <v>976.83374225095235</v>
      </c>
      <c r="K67">
        <v>0.56264999999999998</v>
      </c>
    </row>
    <row r="68" spans="10:11" x14ac:dyDescent="0.25">
      <c r="J68">
        <v>254.7017667783245</v>
      </c>
      <c r="K68">
        <v>0.59399999999999997</v>
      </c>
    </row>
    <row r="69" spans="10:11" x14ac:dyDescent="0.25">
      <c r="J69">
        <v>254.7017667783245</v>
      </c>
      <c r="K69">
        <v>0.6863999999999999</v>
      </c>
    </row>
    <row r="70" spans="10:11" x14ac:dyDescent="0.25">
      <c r="J70">
        <v>254.7017667783245</v>
      </c>
      <c r="K70">
        <v>0.60885</v>
      </c>
    </row>
    <row r="71" spans="10:11" x14ac:dyDescent="0.25">
      <c r="J71">
        <v>250.88600997265669</v>
      </c>
      <c r="K71">
        <v>0.63195000000000001</v>
      </c>
    </row>
    <row r="72" spans="10:11" x14ac:dyDescent="0.25">
      <c r="J72">
        <v>238.48480035423643</v>
      </c>
      <c r="K72">
        <v>0.60554999999999992</v>
      </c>
    </row>
    <row r="73" spans="10:11" x14ac:dyDescent="0.25">
      <c r="J73">
        <v>238.48480035423643</v>
      </c>
      <c r="K73">
        <v>0.58244999999999991</v>
      </c>
    </row>
    <row r="74" spans="10:11" x14ac:dyDescent="0.25">
      <c r="J74">
        <v>507.49565515381511</v>
      </c>
      <c r="K74">
        <v>0.72599999999999998</v>
      </c>
    </row>
    <row r="75" spans="10:11" x14ac:dyDescent="0.25">
      <c r="J75">
        <v>507.49565515381511</v>
      </c>
      <c r="K75">
        <v>0.65010000000000001</v>
      </c>
    </row>
    <row r="76" spans="10:11" x14ac:dyDescent="0.25">
      <c r="J76">
        <v>126.87391378845378</v>
      </c>
      <c r="K76">
        <v>0.71279999999999999</v>
      </c>
    </row>
    <row r="77" spans="10:11" x14ac:dyDescent="0.25">
      <c r="J77">
        <v>126.87391378845378</v>
      </c>
      <c r="K77">
        <v>0.80684999999999996</v>
      </c>
    </row>
    <row r="78" spans="10:11" x14ac:dyDescent="0.25">
      <c r="J78">
        <v>778.41438835622762</v>
      </c>
      <c r="K78">
        <v>0.58079999999999998</v>
      </c>
    </row>
    <row r="79" spans="10:11" x14ac:dyDescent="0.25">
      <c r="J79">
        <v>190.78784028338913</v>
      </c>
      <c r="K79">
        <v>0.65339999999999998</v>
      </c>
    </row>
    <row r="80" spans="10:11" x14ac:dyDescent="0.25">
      <c r="J80">
        <v>190.78784028338913</v>
      </c>
      <c r="K80">
        <v>0.76065000000000005</v>
      </c>
    </row>
    <row r="81" spans="2:11" x14ac:dyDescent="0.25">
      <c r="J81">
        <v>190.78784028338913</v>
      </c>
      <c r="K81">
        <v>0.80024999999999991</v>
      </c>
    </row>
    <row r="82" spans="2:11" x14ac:dyDescent="0.25">
      <c r="J82">
        <v>381.57568056677826</v>
      </c>
      <c r="K82">
        <v>0.5956499999999999</v>
      </c>
    </row>
    <row r="83" spans="2:11" x14ac:dyDescent="0.25">
      <c r="J83">
        <v>381.57568056677826</v>
      </c>
      <c r="K83">
        <v>0.62864999999999993</v>
      </c>
    </row>
    <row r="84" spans="2:11" x14ac:dyDescent="0.25">
      <c r="J84">
        <v>381.57568056677826</v>
      </c>
      <c r="K84">
        <v>0.65669999999999995</v>
      </c>
    </row>
    <row r="85" spans="2:11" x14ac:dyDescent="0.25">
      <c r="J85">
        <v>381.57568056677826</v>
      </c>
      <c r="K85">
        <v>0.69299999999999995</v>
      </c>
    </row>
    <row r="86" spans="2:11" x14ac:dyDescent="0.25">
      <c r="J86">
        <v>95.393920141694565</v>
      </c>
      <c r="K86">
        <v>0.68969999999999998</v>
      </c>
    </row>
    <row r="87" spans="2:11" x14ac:dyDescent="0.25">
      <c r="J87">
        <v>95.393920141694565</v>
      </c>
      <c r="K87">
        <v>0.82499999999999996</v>
      </c>
    </row>
    <row r="88" spans="2:11" x14ac:dyDescent="0.25">
      <c r="J88">
        <v>95.393920141694565</v>
      </c>
      <c r="K88">
        <v>0.71444999999999992</v>
      </c>
    </row>
    <row r="89" spans="2:11" x14ac:dyDescent="0.25">
      <c r="J89">
        <v>95.393920141694565</v>
      </c>
      <c r="K89">
        <v>0.81509999999999994</v>
      </c>
    </row>
    <row r="90" spans="2:11" x14ac:dyDescent="0.25">
      <c r="J90">
        <v>2033.7983774209281</v>
      </c>
      <c r="K90">
        <v>0.35969999999999996</v>
      </c>
    </row>
    <row r="91" spans="2:11" x14ac:dyDescent="0.25">
      <c r="J91">
        <v>2033.7983774209281</v>
      </c>
      <c r="K91">
        <v>0.32174999999999998</v>
      </c>
    </row>
    <row r="92" spans="2:11" x14ac:dyDescent="0.25">
      <c r="B92" s="1"/>
      <c r="C92" s="1"/>
      <c r="D92" s="1"/>
      <c r="E92" s="1"/>
      <c r="F92" s="1"/>
      <c r="G92" s="1"/>
      <c r="H92" s="1"/>
      <c r="J92">
        <v>2033.7983774209281</v>
      </c>
      <c r="K92">
        <v>0.35969999999999996</v>
      </c>
    </row>
    <row r="93" spans="2:11" x14ac:dyDescent="0.25">
      <c r="J93">
        <v>2033.7983774209281</v>
      </c>
      <c r="K93">
        <v>0.50324999999999998</v>
      </c>
    </row>
    <row r="94" spans="2:11" x14ac:dyDescent="0.25">
      <c r="J94">
        <v>2033.7983774209281</v>
      </c>
      <c r="K94">
        <v>0.42569999999999997</v>
      </c>
    </row>
    <row r="95" spans="2:11" x14ac:dyDescent="0.25">
      <c r="J95">
        <v>1907.8784028338914</v>
      </c>
      <c r="K95">
        <v>0.51974999999999993</v>
      </c>
    </row>
    <row r="96" spans="2:11" x14ac:dyDescent="0.25">
      <c r="J96">
        <v>1907.8784028338914</v>
      </c>
      <c r="K96">
        <v>0.47684999999999994</v>
      </c>
    </row>
    <row r="97" spans="2:11" x14ac:dyDescent="0.25">
      <c r="J97">
        <v>1907.8784028338914</v>
      </c>
      <c r="K97">
        <v>0.56759999999999988</v>
      </c>
    </row>
    <row r="98" spans="2:11" x14ac:dyDescent="0.25">
      <c r="J98">
        <v>1957.4832413075726</v>
      </c>
      <c r="K98">
        <v>0.43559999999999999</v>
      </c>
    </row>
    <row r="99" spans="2:11" x14ac:dyDescent="0.25">
      <c r="J99">
        <v>1884.9838619998845</v>
      </c>
      <c r="K99">
        <v>0.56430000000000002</v>
      </c>
    </row>
    <row r="100" spans="2:11" x14ac:dyDescent="0.25">
      <c r="J100">
        <v>1884.9838619998845</v>
      </c>
      <c r="K100">
        <v>0.34649999999999997</v>
      </c>
    </row>
    <row r="101" spans="2:11" x14ac:dyDescent="0.25">
      <c r="J101">
        <v>1957.4832413075726</v>
      </c>
      <c r="K101">
        <v>0.34154999999999996</v>
      </c>
    </row>
    <row r="102" spans="2:11" x14ac:dyDescent="0.25">
      <c r="J102">
        <v>1930.7729436678981</v>
      </c>
      <c r="K102">
        <v>0.36135</v>
      </c>
    </row>
    <row r="103" spans="2:11" x14ac:dyDescent="0.25">
      <c r="J103">
        <v>1930.7729436678981</v>
      </c>
      <c r="K103">
        <v>0.46035000000000004</v>
      </c>
    </row>
    <row r="104" spans="2:11" x14ac:dyDescent="0.25">
      <c r="J104">
        <v>1930.7729436678981</v>
      </c>
      <c r="K104">
        <v>0.47189999999999993</v>
      </c>
    </row>
    <row r="105" spans="2:11" x14ac:dyDescent="0.25">
      <c r="J105">
        <v>1930.7729436678981</v>
      </c>
      <c r="K105">
        <v>0.49499999999999994</v>
      </c>
    </row>
    <row r="106" spans="2:11" x14ac:dyDescent="0.25">
      <c r="J106">
        <v>1930.7729436678981</v>
      </c>
      <c r="K106">
        <v>0.49499999999999994</v>
      </c>
    </row>
    <row r="107" spans="2:11" x14ac:dyDescent="0.25">
      <c r="J107">
        <v>1930.7729436678981</v>
      </c>
      <c r="K107">
        <v>0.58409999999999995</v>
      </c>
    </row>
    <row r="108" spans="2:11" x14ac:dyDescent="0.25">
      <c r="J108">
        <v>1930.7729436678981</v>
      </c>
      <c r="K108">
        <v>0.56759999999999988</v>
      </c>
    </row>
    <row r="109" spans="2:11" x14ac:dyDescent="0.25">
      <c r="J109">
        <v>1930.7729436678981</v>
      </c>
      <c r="K109">
        <v>0.61544999999999994</v>
      </c>
    </row>
    <row r="110" spans="2:11" x14ac:dyDescent="0.25">
      <c r="J110">
        <v>1930.7729436678981</v>
      </c>
      <c r="K110">
        <v>0.54615000000000002</v>
      </c>
    </row>
    <row r="111" spans="2:11" x14ac:dyDescent="0.25">
      <c r="J111">
        <v>1930.7729436678981</v>
      </c>
      <c r="K111">
        <v>0.45540000000000003</v>
      </c>
    </row>
    <row r="112" spans="2:11" x14ac:dyDescent="0.25">
      <c r="B112" s="1"/>
      <c r="C112" s="1"/>
      <c r="D112" s="1"/>
      <c r="E112" s="1"/>
      <c r="F112" s="1"/>
      <c r="G112" s="1"/>
      <c r="H112" s="1"/>
      <c r="J112">
        <v>1930.7729436678981</v>
      </c>
      <c r="K112">
        <v>0.47189999999999993</v>
      </c>
    </row>
    <row r="113" spans="2:11" x14ac:dyDescent="0.25">
      <c r="J113">
        <v>1930.7729436678981</v>
      </c>
      <c r="K113">
        <v>0.60059999999999991</v>
      </c>
    </row>
    <row r="114" spans="2:11" x14ac:dyDescent="0.25">
      <c r="J114">
        <v>1930.7729436678981</v>
      </c>
      <c r="K114">
        <v>0.65669999999999995</v>
      </c>
    </row>
    <row r="115" spans="2:11" x14ac:dyDescent="0.25">
      <c r="J115">
        <v>1526.302722267113</v>
      </c>
      <c r="K115">
        <v>0.41744999999999999</v>
      </c>
    </row>
    <row r="116" spans="2:11" x14ac:dyDescent="0.25">
      <c r="J116">
        <v>1526.302722267113</v>
      </c>
      <c r="K116">
        <v>0.52800000000000002</v>
      </c>
    </row>
    <row r="117" spans="2:11" x14ac:dyDescent="0.25">
      <c r="J117">
        <v>1526.302722267113</v>
      </c>
      <c r="K117">
        <v>0.4521</v>
      </c>
    </row>
    <row r="118" spans="2:11" x14ac:dyDescent="0.25">
      <c r="J118">
        <v>1526.302722267113</v>
      </c>
      <c r="K118">
        <v>0.42404999999999998</v>
      </c>
    </row>
    <row r="119" spans="2:11" x14ac:dyDescent="0.25">
      <c r="J119">
        <v>1526.302722267113</v>
      </c>
      <c r="K119">
        <v>0.44880000000000003</v>
      </c>
    </row>
    <row r="120" spans="2:11" x14ac:dyDescent="0.25">
      <c r="J120">
        <v>1526.302722267113</v>
      </c>
      <c r="K120">
        <v>0.58739999999999992</v>
      </c>
    </row>
    <row r="121" spans="2:11" x14ac:dyDescent="0.25">
      <c r="B121" s="1"/>
      <c r="C121" s="1"/>
      <c r="D121" s="1"/>
      <c r="E121" s="1"/>
      <c r="F121" s="1"/>
      <c r="G121" s="1"/>
      <c r="H121" s="1"/>
      <c r="J121">
        <v>1591.1705879634653</v>
      </c>
      <c r="K121">
        <v>0.54779999999999995</v>
      </c>
    </row>
    <row r="122" spans="2:11" x14ac:dyDescent="0.25">
      <c r="J122">
        <v>1526.302722267113</v>
      </c>
      <c r="K122">
        <v>0.50984999999999991</v>
      </c>
    </row>
    <row r="123" spans="2:11" x14ac:dyDescent="0.25">
      <c r="J123">
        <v>1526.302722267113</v>
      </c>
      <c r="K123">
        <v>0.47849999999999993</v>
      </c>
    </row>
    <row r="124" spans="2:11" x14ac:dyDescent="0.25">
      <c r="J124">
        <v>1526.302722267113</v>
      </c>
      <c r="K124">
        <v>0.50819999999999999</v>
      </c>
    </row>
    <row r="125" spans="2:11" x14ac:dyDescent="0.25">
      <c r="J125">
        <v>1526.302722267113</v>
      </c>
      <c r="K125">
        <v>0.49004999999999993</v>
      </c>
    </row>
    <row r="126" spans="2:11" x14ac:dyDescent="0.25">
      <c r="J126">
        <v>1526.302722267113</v>
      </c>
      <c r="K126">
        <v>0.47189999999999993</v>
      </c>
    </row>
    <row r="127" spans="2:11" x14ac:dyDescent="0.25">
      <c r="J127">
        <v>1526.302722267113</v>
      </c>
      <c r="K127">
        <v>0.51315</v>
      </c>
    </row>
    <row r="128" spans="2:11" x14ac:dyDescent="0.25">
      <c r="J128">
        <v>1526.302722267113</v>
      </c>
      <c r="K128">
        <v>0.49169999999999997</v>
      </c>
    </row>
    <row r="129" spans="2:11" x14ac:dyDescent="0.25">
      <c r="J129">
        <v>1526.302722267113</v>
      </c>
      <c r="K129">
        <v>0.51315</v>
      </c>
    </row>
    <row r="130" spans="2:11" x14ac:dyDescent="0.25">
      <c r="J130">
        <v>1526.302722267113</v>
      </c>
      <c r="K130">
        <v>0.47024999999999995</v>
      </c>
    </row>
    <row r="131" spans="2:11" x14ac:dyDescent="0.25">
      <c r="J131">
        <v>1526.302722267113</v>
      </c>
      <c r="K131">
        <v>0.74414999999999998</v>
      </c>
    </row>
    <row r="132" spans="2:11" x14ac:dyDescent="0.25">
      <c r="J132">
        <v>1526.302722267113</v>
      </c>
      <c r="K132">
        <v>0.68474999999999997</v>
      </c>
    </row>
    <row r="133" spans="2:11" x14ac:dyDescent="0.25">
      <c r="J133">
        <v>1526.302722267113</v>
      </c>
      <c r="K133">
        <v>0.60224999999999995</v>
      </c>
    </row>
    <row r="134" spans="2:11" x14ac:dyDescent="0.25">
      <c r="J134">
        <v>1526.302722267113</v>
      </c>
      <c r="K134">
        <v>0.48179999999999995</v>
      </c>
    </row>
    <row r="135" spans="2:11" x14ac:dyDescent="0.25">
      <c r="J135">
        <v>1526.302722267113</v>
      </c>
      <c r="K135">
        <v>0.65339999999999998</v>
      </c>
    </row>
    <row r="136" spans="2:11" x14ac:dyDescent="0.25">
      <c r="B136" s="1"/>
      <c r="C136" s="1"/>
      <c r="D136" s="1"/>
      <c r="E136" s="1"/>
      <c r="F136" s="1"/>
      <c r="G136" s="1"/>
      <c r="H136" s="1"/>
      <c r="J136">
        <v>1526.302722267113</v>
      </c>
      <c r="K136">
        <v>0.54779999999999995</v>
      </c>
    </row>
    <row r="137" spans="2:11" x14ac:dyDescent="0.25">
      <c r="J137">
        <v>1526.302722267113</v>
      </c>
      <c r="K137">
        <v>0.49664999999999998</v>
      </c>
    </row>
    <row r="138" spans="2:11" x14ac:dyDescent="0.25">
      <c r="J138">
        <v>1526.302722267113</v>
      </c>
      <c r="K138">
        <v>0.49334999999999996</v>
      </c>
    </row>
    <row r="139" spans="2:11" x14ac:dyDescent="0.25">
      <c r="J139">
        <v>1526.302722267113</v>
      </c>
      <c r="K139">
        <v>0.73754999999999993</v>
      </c>
    </row>
    <row r="140" spans="2:11" x14ac:dyDescent="0.25">
      <c r="J140">
        <v>1526.302722267113</v>
      </c>
      <c r="K140">
        <v>0.67484999999999995</v>
      </c>
    </row>
    <row r="141" spans="2:11" x14ac:dyDescent="0.25">
      <c r="J141">
        <v>1526.302722267113</v>
      </c>
      <c r="K141">
        <v>0.46035000000000004</v>
      </c>
    </row>
    <row r="142" spans="2:11" x14ac:dyDescent="0.25">
      <c r="J142">
        <v>1526.302722267113</v>
      </c>
      <c r="K142">
        <v>0.44714999999999999</v>
      </c>
    </row>
    <row r="143" spans="2:11" x14ac:dyDescent="0.25">
      <c r="J143">
        <v>1526.302722267113</v>
      </c>
      <c r="K143">
        <v>0.37619999999999998</v>
      </c>
    </row>
    <row r="144" spans="2:11" x14ac:dyDescent="0.25">
      <c r="J144">
        <v>1526.302722267113</v>
      </c>
      <c r="K144">
        <v>0.57089999999999996</v>
      </c>
    </row>
    <row r="145" spans="10:11" x14ac:dyDescent="0.25">
      <c r="J145">
        <v>1526.302722267113</v>
      </c>
      <c r="K145">
        <v>0.56924999999999992</v>
      </c>
    </row>
    <row r="146" spans="10:11" x14ac:dyDescent="0.25">
      <c r="J146">
        <v>1526.302722267113</v>
      </c>
      <c r="K146">
        <v>0.60719999999999996</v>
      </c>
    </row>
    <row r="147" spans="10:11" x14ac:dyDescent="0.25">
      <c r="J147">
        <v>1232.4894482306938</v>
      </c>
      <c r="K147">
        <v>0.58079999999999998</v>
      </c>
    </row>
    <row r="148" spans="10:11" x14ac:dyDescent="0.25">
      <c r="J148">
        <v>1144.7270417003349</v>
      </c>
      <c r="K148">
        <v>0.53790000000000004</v>
      </c>
    </row>
    <row r="149" spans="10:11" x14ac:dyDescent="0.25">
      <c r="J149">
        <v>286.18176042508372</v>
      </c>
      <c r="K149">
        <v>0.52469999999999994</v>
      </c>
    </row>
    <row r="150" spans="10:11" x14ac:dyDescent="0.25">
      <c r="J150">
        <v>286.18176042508372</v>
      </c>
      <c r="K150">
        <v>0.5956499999999999</v>
      </c>
    </row>
    <row r="151" spans="10:11" x14ac:dyDescent="0.25">
      <c r="J151">
        <v>805.12468599590215</v>
      </c>
      <c r="K151">
        <v>0.60719999999999996</v>
      </c>
    </row>
    <row r="152" spans="10:11" x14ac:dyDescent="0.25">
      <c r="J152">
        <v>3052.6054445342261</v>
      </c>
      <c r="K152">
        <v>0.51149999999999995</v>
      </c>
    </row>
    <row r="153" spans="10:11" x14ac:dyDescent="0.25">
      <c r="J153">
        <v>3052.6054445342261</v>
      </c>
      <c r="K153">
        <v>0.44055</v>
      </c>
    </row>
    <row r="154" spans="10:11" x14ac:dyDescent="0.25">
      <c r="J154">
        <v>763.15136113355652</v>
      </c>
      <c r="K154">
        <v>0.55274999999999996</v>
      </c>
    </row>
    <row r="155" spans="10:11" x14ac:dyDescent="0.25">
      <c r="J155">
        <v>763.15136113355652</v>
      </c>
      <c r="K155">
        <v>0.43890000000000001</v>
      </c>
    </row>
    <row r="156" spans="10:11" x14ac:dyDescent="0.25">
      <c r="J156">
        <v>1526.302722267113</v>
      </c>
      <c r="K156">
        <v>0.59729999999999994</v>
      </c>
    </row>
    <row r="157" spans="10:11" x14ac:dyDescent="0.25">
      <c r="J157">
        <v>1526.302722267113</v>
      </c>
      <c r="K157">
        <v>0.49169999999999997</v>
      </c>
    </row>
    <row r="158" spans="10:11" x14ac:dyDescent="0.25">
      <c r="J158">
        <v>381.57568056677826</v>
      </c>
      <c r="K158">
        <v>0.44219999999999998</v>
      </c>
    </row>
    <row r="159" spans="10:11" x14ac:dyDescent="0.25">
      <c r="J159">
        <v>381.57568056677826</v>
      </c>
      <c r="K159">
        <v>0.57089999999999996</v>
      </c>
    </row>
    <row r="160" spans="10:11" x14ac:dyDescent="0.25">
      <c r="J160">
        <v>1430.9088021254186</v>
      </c>
      <c r="K160">
        <v>0.53459999999999996</v>
      </c>
    </row>
    <row r="161" spans="10:11" x14ac:dyDescent="0.25">
      <c r="J161">
        <v>1144.7270417003349</v>
      </c>
      <c r="K161">
        <v>0.45045000000000002</v>
      </c>
    </row>
    <row r="162" spans="10:11" x14ac:dyDescent="0.25">
      <c r="J162">
        <v>7154.5440106270926</v>
      </c>
      <c r="K162">
        <v>0.46365000000000001</v>
      </c>
    </row>
    <row r="163" spans="10:11" x14ac:dyDescent="0.25">
      <c r="J163">
        <v>286.18176042508372</v>
      </c>
      <c r="K163">
        <v>0.49994999999999995</v>
      </c>
    </row>
    <row r="164" spans="10:11" x14ac:dyDescent="0.25">
      <c r="J164">
        <v>3800.4937784451117</v>
      </c>
      <c r="K164">
        <v>0.41084999999999999</v>
      </c>
    </row>
    <row r="165" spans="10:11" x14ac:dyDescent="0.25">
      <c r="J165">
        <v>950.12344461127793</v>
      </c>
      <c r="K165">
        <v>0.42404999999999998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C6882-F7A7-4994-81D4-ACBEDF1E4C09}">
  <dimension ref="BD1:DA136"/>
  <sheetViews>
    <sheetView topLeftCell="AE50" zoomScale="25" zoomScaleNormal="25" workbookViewId="0">
      <selection activeCell="BF109" sqref="BF109"/>
    </sheetView>
  </sheetViews>
  <sheetFormatPr baseColWidth="10" defaultColWidth="11.42578125" defaultRowHeight="15" x14ac:dyDescent="0.25"/>
  <cols>
    <col min="56" max="56" width="18.5703125" bestFit="1" customWidth="1"/>
    <col min="57" max="57" width="34.28515625" bestFit="1" customWidth="1"/>
    <col min="58" max="58" width="17.42578125" bestFit="1" customWidth="1"/>
    <col min="59" max="59" width="34.42578125" bestFit="1" customWidth="1"/>
  </cols>
  <sheetData>
    <row r="1" spans="56:105" x14ac:dyDescent="0.25">
      <c r="BF1" t="s">
        <v>92</v>
      </c>
    </row>
    <row r="2" spans="56:105" x14ac:dyDescent="0.25">
      <c r="BT2" t="s">
        <v>17</v>
      </c>
      <c r="BU2" t="s">
        <v>17</v>
      </c>
    </row>
    <row r="3" spans="56:105" x14ac:dyDescent="0.25">
      <c r="BE3" t="s">
        <v>17</v>
      </c>
      <c r="BF3" t="s">
        <v>17</v>
      </c>
      <c r="BG3" t="s">
        <v>17</v>
      </c>
      <c r="BT3" t="s">
        <v>23</v>
      </c>
      <c r="BU3" t="s">
        <v>24</v>
      </c>
    </row>
    <row r="4" spans="56:105" x14ac:dyDescent="0.25">
      <c r="BD4" t="s">
        <v>21</v>
      </c>
      <c r="BE4" t="s">
        <v>18</v>
      </c>
      <c r="BF4" t="s">
        <v>19</v>
      </c>
      <c r="BG4" t="s">
        <v>20</v>
      </c>
      <c r="BR4" t="s">
        <v>21</v>
      </c>
    </row>
    <row r="5" spans="56:105" x14ac:dyDescent="0.25">
      <c r="BD5">
        <v>50</v>
      </c>
      <c r="BE5">
        <v>0.80300000000000005</v>
      </c>
      <c r="BF5">
        <v>0.80800000000000005</v>
      </c>
      <c r="BG5">
        <v>0.81200000000000006</v>
      </c>
      <c r="BR5">
        <v>50</v>
      </c>
      <c r="BS5">
        <v>0.53700000000000003</v>
      </c>
      <c r="BT5">
        <v>0.58099999999999996</v>
      </c>
      <c r="BU5">
        <v>50</v>
      </c>
      <c r="BV5">
        <v>0.66300000000000003</v>
      </c>
      <c r="BW5">
        <v>50</v>
      </c>
      <c r="BX5">
        <v>0.81</v>
      </c>
      <c r="DA5" t="s">
        <v>95</v>
      </c>
    </row>
    <row r="6" spans="56:105" x14ac:dyDescent="0.25">
      <c r="BD6">
        <v>100</v>
      </c>
      <c r="BE6">
        <v>0.71399999999999997</v>
      </c>
      <c r="BF6">
        <v>0.72699999999999998</v>
      </c>
      <c r="BG6">
        <v>0.74099999999999999</v>
      </c>
      <c r="BR6">
        <v>100</v>
      </c>
      <c r="BS6">
        <v>0.38800000000000001</v>
      </c>
      <c r="BT6">
        <v>0.42799999999999999</v>
      </c>
      <c r="BU6">
        <v>100</v>
      </c>
      <c r="BV6">
        <v>0.48699999999999999</v>
      </c>
      <c r="BW6">
        <v>100</v>
      </c>
      <c r="BX6">
        <v>0.7208</v>
      </c>
    </row>
    <row r="7" spans="56:105" x14ac:dyDescent="0.25">
      <c r="BD7">
        <v>200</v>
      </c>
      <c r="BE7">
        <v>0.64700000000000002</v>
      </c>
      <c r="BF7">
        <v>0.65400000000000003</v>
      </c>
      <c r="BG7">
        <v>0.66100000000000003</v>
      </c>
      <c r="BR7">
        <v>200</v>
      </c>
      <c r="BS7">
        <v>0.33079999999999998</v>
      </c>
      <c r="BT7">
        <v>0.377</v>
      </c>
      <c r="BU7">
        <v>200</v>
      </c>
      <c r="BV7">
        <v>0.46500000000000002</v>
      </c>
      <c r="BW7">
        <v>200</v>
      </c>
      <c r="BX7">
        <v>0.72699999999999998</v>
      </c>
    </row>
    <row r="8" spans="56:105" x14ac:dyDescent="0.25">
      <c r="BD8">
        <v>400</v>
      </c>
      <c r="BE8">
        <v>0.56999999999999995</v>
      </c>
      <c r="BF8">
        <v>0.57299999999999995</v>
      </c>
      <c r="BG8">
        <v>0.57599999999999996</v>
      </c>
      <c r="BR8">
        <v>400</v>
      </c>
      <c r="BS8">
        <v>0.32400000000000001</v>
      </c>
      <c r="BT8">
        <v>0.35599999999999998</v>
      </c>
      <c r="BU8">
        <v>400</v>
      </c>
      <c r="BV8">
        <v>0.48899999999999999</v>
      </c>
      <c r="BW8">
        <v>400</v>
      </c>
      <c r="BX8">
        <v>0.78800000000000003</v>
      </c>
    </row>
    <row r="9" spans="56:105" x14ac:dyDescent="0.25">
      <c r="BD9">
        <v>700</v>
      </c>
      <c r="BE9">
        <v>0.505</v>
      </c>
      <c r="BF9">
        <v>0.50700000000000001</v>
      </c>
      <c r="BG9">
        <v>0.50800000000000001</v>
      </c>
      <c r="BR9">
        <v>700</v>
      </c>
      <c r="BS9">
        <v>0.30599999999999999</v>
      </c>
      <c r="BT9">
        <v>0.36099999999999999</v>
      </c>
      <c r="BU9">
        <v>700</v>
      </c>
      <c r="BV9">
        <v>0.56000000000000005</v>
      </c>
      <c r="BW9">
        <v>700</v>
      </c>
      <c r="BX9">
        <v>0.83099999999999996</v>
      </c>
    </row>
    <row r="10" spans="56:105" x14ac:dyDescent="0.25">
      <c r="BD10">
        <v>1000</v>
      </c>
      <c r="BE10">
        <v>0.46300000000000002</v>
      </c>
      <c r="BF10">
        <v>0.46700000000000003</v>
      </c>
      <c r="BG10">
        <v>0.47</v>
      </c>
      <c r="BR10">
        <v>1000</v>
      </c>
      <c r="BS10">
        <v>0.309</v>
      </c>
      <c r="BT10">
        <v>0.38700000000000001</v>
      </c>
      <c r="BU10">
        <v>2000</v>
      </c>
      <c r="BV10">
        <v>0.67600000000000005</v>
      </c>
      <c r="BW10">
        <v>1000</v>
      </c>
      <c r="BX10">
        <v>0.85399999999999998</v>
      </c>
    </row>
    <row r="11" spans="56:105" x14ac:dyDescent="0.25">
      <c r="BD11">
        <v>1500</v>
      </c>
      <c r="BE11">
        <v>0.42699999999999999</v>
      </c>
      <c r="BF11">
        <v>0.42899999999999999</v>
      </c>
      <c r="BG11">
        <v>0.43099999999999999</v>
      </c>
      <c r="BR11">
        <v>1500</v>
      </c>
      <c r="BS11">
        <v>0.32300000000000001</v>
      </c>
      <c r="BT11">
        <v>0.41299999999999998</v>
      </c>
      <c r="BU11">
        <v>5000</v>
      </c>
      <c r="BV11">
        <v>0.79100000000000004</v>
      </c>
      <c r="BW11">
        <v>2000</v>
      </c>
      <c r="BX11">
        <v>0.89600000000000002</v>
      </c>
    </row>
    <row r="12" spans="56:105" x14ac:dyDescent="0.25">
      <c r="BD12">
        <v>2000</v>
      </c>
      <c r="BE12">
        <v>0.40300000000000002</v>
      </c>
      <c r="BF12">
        <v>0.40600000000000003</v>
      </c>
      <c r="BG12">
        <v>0.40799999999999997</v>
      </c>
      <c r="BR12">
        <v>2000</v>
      </c>
      <c r="BS12">
        <v>0.33050000000000002</v>
      </c>
      <c r="BT12">
        <v>0.44700000000000001</v>
      </c>
      <c r="BW12">
        <v>3000</v>
      </c>
      <c r="BX12">
        <v>0.90200000000000002</v>
      </c>
    </row>
    <row r="13" spans="56:105" x14ac:dyDescent="0.25">
      <c r="BD13">
        <v>3000</v>
      </c>
      <c r="BE13">
        <v>0.371</v>
      </c>
      <c r="BF13">
        <v>0.374</v>
      </c>
      <c r="BG13">
        <v>0.378</v>
      </c>
      <c r="BR13">
        <v>3000</v>
      </c>
      <c r="BS13">
        <v>0.372</v>
      </c>
      <c r="BT13">
        <v>0.51</v>
      </c>
      <c r="BW13">
        <v>5000</v>
      </c>
      <c r="BX13">
        <v>0.91300000000000003</v>
      </c>
    </row>
    <row r="14" spans="56:105" x14ac:dyDescent="0.25">
      <c r="BD14">
        <v>5000</v>
      </c>
      <c r="BE14">
        <v>0.33800000000000002</v>
      </c>
      <c r="BF14">
        <v>0.34200000000000003</v>
      </c>
      <c r="BG14">
        <v>0.34699999999999998</v>
      </c>
      <c r="BR14">
        <v>5000</v>
      </c>
      <c r="BS14">
        <v>0.42799999999999999</v>
      </c>
      <c r="BT14">
        <v>0.59499999999999997</v>
      </c>
      <c r="BW14">
        <v>10000</v>
      </c>
      <c r="BX14">
        <v>0.92600000000000005</v>
      </c>
    </row>
    <row r="15" spans="56:105" x14ac:dyDescent="0.25">
      <c r="BD15">
        <v>10000</v>
      </c>
      <c r="BE15">
        <v>0.30099999999999999</v>
      </c>
      <c r="BF15">
        <v>0.30299999999999999</v>
      </c>
      <c r="BG15">
        <v>0.30499999999999999</v>
      </c>
      <c r="BS15">
        <v>0.51200000000000001</v>
      </c>
    </row>
    <row r="17" spans="56:70" x14ac:dyDescent="0.25">
      <c r="BF17" t="s">
        <v>79</v>
      </c>
    </row>
    <row r="18" spans="56:70" x14ac:dyDescent="0.25">
      <c r="BJ18" t="s">
        <v>10</v>
      </c>
      <c r="BK18" t="s">
        <v>92</v>
      </c>
      <c r="BL18" t="s">
        <v>79</v>
      </c>
      <c r="BM18" t="s">
        <v>75</v>
      </c>
      <c r="BN18" t="s">
        <v>80</v>
      </c>
      <c r="BO18" t="s">
        <v>76</v>
      </c>
      <c r="BP18" t="s">
        <v>77</v>
      </c>
      <c r="BQ18" t="s">
        <v>86</v>
      </c>
      <c r="BR18" t="s">
        <v>93</v>
      </c>
    </row>
    <row r="19" spans="56:70" x14ac:dyDescent="0.25">
      <c r="BD19" t="s">
        <v>21</v>
      </c>
    </row>
    <row r="20" spans="56:70" x14ac:dyDescent="0.25">
      <c r="BD20">
        <v>50</v>
      </c>
      <c r="BE20">
        <v>0.66500000000000004</v>
      </c>
      <c r="BF20">
        <v>0.69799999999999995</v>
      </c>
      <c r="BG20">
        <v>0.73099999999999998</v>
      </c>
      <c r="BJ20">
        <v>50</v>
      </c>
      <c r="BK20">
        <v>0.80800000000000005</v>
      </c>
      <c r="BL20">
        <v>0.69799999999999995</v>
      </c>
      <c r="BM20">
        <v>0.622</v>
      </c>
      <c r="BN20">
        <v>0.54600000000000004</v>
      </c>
      <c r="BO20">
        <v>0.52200000000000002</v>
      </c>
      <c r="BP20">
        <v>0.49399999999999999</v>
      </c>
      <c r="BQ20">
        <v>0.48399999999999999</v>
      </c>
      <c r="BR20">
        <v>0.46800000000000003</v>
      </c>
    </row>
    <row r="21" spans="56:70" x14ac:dyDescent="0.25">
      <c r="BD21">
        <v>100</v>
      </c>
      <c r="BE21">
        <v>0.56100000000000005</v>
      </c>
      <c r="BF21">
        <v>0.56999999999999995</v>
      </c>
      <c r="BG21">
        <v>0.57899999999999996</v>
      </c>
      <c r="BJ21">
        <v>100</v>
      </c>
      <c r="BK21">
        <v>0.72699999999999998</v>
      </c>
      <c r="BL21">
        <v>0.56999999999999995</v>
      </c>
      <c r="BM21">
        <v>0.47799999999999998</v>
      </c>
      <c r="BN21">
        <v>0.42</v>
      </c>
      <c r="BO21">
        <v>0.38100000000000001</v>
      </c>
      <c r="BP21">
        <v>0.35799999999999998</v>
      </c>
      <c r="BQ21">
        <v>0.34100000000000003</v>
      </c>
      <c r="BR21">
        <v>0.32200000000000001</v>
      </c>
    </row>
    <row r="22" spans="56:70" x14ac:dyDescent="0.25">
      <c r="BD22">
        <v>200</v>
      </c>
      <c r="BE22">
        <v>0.54</v>
      </c>
      <c r="BF22">
        <v>0.54700000000000004</v>
      </c>
      <c r="BG22">
        <v>0.53300000000000003</v>
      </c>
      <c r="BJ22">
        <v>200</v>
      </c>
      <c r="BK22">
        <v>0.65400000000000003</v>
      </c>
      <c r="BL22">
        <v>0.54700000000000004</v>
      </c>
      <c r="BM22">
        <v>0.437</v>
      </c>
      <c r="BN22">
        <v>0.36699999999999999</v>
      </c>
      <c r="BO22">
        <v>0.32500000000000001</v>
      </c>
      <c r="BP22">
        <v>0.29699999999999999</v>
      </c>
      <c r="BQ22">
        <v>0.27600000000000002</v>
      </c>
      <c r="BR22">
        <v>0.25900000000000001</v>
      </c>
    </row>
    <row r="23" spans="56:70" x14ac:dyDescent="0.25">
      <c r="BD23">
        <v>400</v>
      </c>
      <c r="BE23">
        <v>0.503</v>
      </c>
      <c r="BF23">
        <v>0.52400000000000002</v>
      </c>
      <c r="BG23">
        <v>0.54500000000000004</v>
      </c>
      <c r="BJ23">
        <v>400</v>
      </c>
      <c r="BK23">
        <v>0.57299999999999995</v>
      </c>
      <c r="BL23">
        <v>0.52400000000000002</v>
      </c>
      <c r="BM23">
        <v>0.437</v>
      </c>
      <c r="BN23">
        <v>0.35299999999999998</v>
      </c>
      <c r="BO23">
        <v>0.311</v>
      </c>
      <c r="BP23">
        <v>0.28299999999999997</v>
      </c>
      <c r="BQ23">
        <v>0.253</v>
      </c>
      <c r="BR23">
        <v>0.23499999999999999</v>
      </c>
    </row>
    <row r="24" spans="56:70" x14ac:dyDescent="0.25">
      <c r="BD24">
        <v>700</v>
      </c>
      <c r="BE24">
        <v>0.47899999999999998</v>
      </c>
      <c r="BF24">
        <v>0.48499999999999999</v>
      </c>
      <c r="BG24">
        <v>0.49199999999999999</v>
      </c>
      <c r="BJ24">
        <v>700</v>
      </c>
      <c r="BK24">
        <v>0.50700000000000001</v>
      </c>
      <c r="BL24">
        <v>0.48499999999999999</v>
      </c>
      <c r="BM24">
        <v>0.45500000000000002</v>
      </c>
      <c r="BN24">
        <v>0.35099999999999998</v>
      </c>
      <c r="BO24">
        <v>0.29799999999999999</v>
      </c>
      <c r="BP24">
        <v>0.28000000000000003</v>
      </c>
      <c r="BQ24">
        <v>0.24299999999999999</v>
      </c>
      <c r="BR24">
        <v>0.216</v>
      </c>
    </row>
    <row r="25" spans="56:70" x14ac:dyDescent="0.25">
      <c r="BD25">
        <v>1000</v>
      </c>
      <c r="BE25">
        <v>0.45300000000000001</v>
      </c>
      <c r="BF25">
        <v>0.46</v>
      </c>
      <c r="BG25">
        <v>0.46700000000000003</v>
      </c>
      <c r="BJ25">
        <v>1000</v>
      </c>
      <c r="BK25">
        <v>0.46700000000000003</v>
      </c>
      <c r="BL25">
        <v>0.46</v>
      </c>
      <c r="BM25">
        <v>0.42499999999999999</v>
      </c>
      <c r="BN25">
        <v>0.35899999999999999</v>
      </c>
      <c r="BO25">
        <v>0.30599999999999999</v>
      </c>
      <c r="BP25">
        <v>0.27300000000000002</v>
      </c>
      <c r="BQ25">
        <v>0.24</v>
      </c>
      <c r="BR25">
        <v>0.214</v>
      </c>
    </row>
    <row r="26" spans="56:70" x14ac:dyDescent="0.25">
      <c r="BD26">
        <v>1500</v>
      </c>
      <c r="BE26">
        <v>0.42199999999999999</v>
      </c>
      <c r="BF26">
        <v>0.42499999999999999</v>
      </c>
      <c r="BG26">
        <v>0.42899999999999999</v>
      </c>
      <c r="BJ26">
        <v>1500</v>
      </c>
      <c r="BK26">
        <v>0.42899999999999999</v>
      </c>
      <c r="BL26">
        <v>0.42499999999999999</v>
      </c>
      <c r="BM26">
        <v>0.40400000000000003</v>
      </c>
      <c r="BN26">
        <v>0.36499999999999999</v>
      </c>
      <c r="BO26">
        <v>0.313</v>
      </c>
      <c r="BP26">
        <v>0.27300000000000002</v>
      </c>
      <c r="BQ26">
        <v>0.24</v>
      </c>
      <c r="BR26">
        <v>0.20899999999999999</v>
      </c>
    </row>
    <row r="27" spans="56:70" x14ac:dyDescent="0.25">
      <c r="BD27">
        <v>2000</v>
      </c>
      <c r="BE27">
        <v>0.39700000000000002</v>
      </c>
      <c r="BF27">
        <v>0.40300000000000002</v>
      </c>
      <c r="BG27">
        <v>0.40799999999999997</v>
      </c>
      <c r="BJ27">
        <v>2000</v>
      </c>
      <c r="BK27">
        <v>0.40600000000000003</v>
      </c>
      <c r="BL27">
        <v>0.40300000000000002</v>
      </c>
      <c r="BM27">
        <v>0.38800000000000001</v>
      </c>
      <c r="BN27">
        <v>0.35699999999999998</v>
      </c>
      <c r="BO27">
        <v>0.316</v>
      </c>
      <c r="BP27">
        <v>0.28599999999999998</v>
      </c>
      <c r="BQ27">
        <v>0.23799999999999999</v>
      </c>
      <c r="BR27">
        <v>0.21</v>
      </c>
    </row>
    <row r="28" spans="56:70" x14ac:dyDescent="0.25">
      <c r="BD28">
        <v>3000</v>
      </c>
      <c r="BE28">
        <v>0.36699999999999999</v>
      </c>
      <c r="BF28">
        <v>0.372</v>
      </c>
      <c r="BG28">
        <v>0.376</v>
      </c>
      <c r="BJ28">
        <v>3000</v>
      </c>
      <c r="BK28">
        <v>0.374</v>
      </c>
      <c r="BL28">
        <v>0.372</v>
      </c>
      <c r="BM28">
        <v>0.36599999999999999</v>
      </c>
      <c r="BN28">
        <v>0.33700000000000002</v>
      </c>
      <c r="BO28">
        <v>0.318</v>
      </c>
      <c r="BP28">
        <v>0.28699999999999998</v>
      </c>
      <c r="BQ28">
        <v>0.23899999999999999</v>
      </c>
      <c r="BR28">
        <v>0.217</v>
      </c>
    </row>
    <row r="29" spans="56:70" x14ac:dyDescent="0.25">
      <c r="BD29">
        <v>5000</v>
      </c>
      <c r="BE29">
        <v>0.33700000000000002</v>
      </c>
      <c r="BF29">
        <v>0.34</v>
      </c>
      <c r="BG29">
        <v>0.34200000000000003</v>
      </c>
      <c r="BJ29">
        <v>5000</v>
      </c>
      <c r="BK29">
        <v>0.34200000000000003</v>
      </c>
      <c r="BL29">
        <v>0.34</v>
      </c>
      <c r="BM29">
        <v>0.33100000000000002</v>
      </c>
      <c r="BN29">
        <v>0.32</v>
      </c>
      <c r="BO29">
        <v>0.307</v>
      </c>
      <c r="BP29">
        <v>0.28299999999999997</v>
      </c>
      <c r="BQ29">
        <v>0.246</v>
      </c>
      <c r="BR29">
        <v>0.221</v>
      </c>
    </row>
    <row r="30" spans="56:70" x14ac:dyDescent="0.25">
      <c r="BD30">
        <v>10000</v>
      </c>
      <c r="BE30">
        <v>0.29799999999999999</v>
      </c>
      <c r="BF30">
        <v>0.30099999999999999</v>
      </c>
      <c r="BG30">
        <v>0.30399999999999999</v>
      </c>
      <c r="BJ30">
        <v>10000</v>
      </c>
      <c r="BK30">
        <v>0.30299999999999999</v>
      </c>
      <c r="BL30">
        <v>0.30099999999999999</v>
      </c>
      <c r="BM30">
        <v>0.29799999999999999</v>
      </c>
      <c r="BN30">
        <v>0.28599999999999998</v>
      </c>
      <c r="BO30">
        <v>0.26700000000000002</v>
      </c>
      <c r="BP30">
        <v>0.254</v>
      </c>
      <c r="BQ30">
        <v>0.23200000000000001</v>
      </c>
      <c r="BR30">
        <v>0.218</v>
      </c>
    </row>
    <row r="32" spans="56:70" x14ac:dyDescent="0.25">
      <c r="BF32" t="s">
        <v>75</v>
      </c>
    </row>
    <row r="34" spans="56:68" x14ac:dyDescent="0.25">
      <c r="BD34" t="s">
        <v>21</v>
      </c>
      <c r="BL34" t="s">
        <v>405</v>
      </c>
      <c r="BM34" t="s">
        <v>5</v>
      </c>
      <c r="BN34" t="s">
        <v>406</v>
      </c>
      <c r="BO34" t="s">
        <v>10</v>
      </c>
    </row>
    <row r="35" spans="56:68" x14ac:dyDescent="0.25">
      <c r="BD35">
        <v>50</v>
      </c>
      <c r="BE35">
        <v>0.60499999999999998</v>
      </c>
      <c r="BF35">
        <v>0.622</v>
      </c>
      <c r="BG35">
        <v>0.64</v>
      </c>
    </row>
    <row r="36" spans="56:68" x14ac:dyDescent="0.25">
      <c r="BD36">
        <v>100</v>
      </c>
      <c r="BE36">
        <v>0.46500000000000002</v>
      </c>
      <c r="BF36">
        <v>0.47799999999999998</v>
      </c>
      <c r="BG36">
        <v>0.49099999999999999</v>
      </c>
      <c r="BL36">
        <v>1.42</v>
      </c>
      <c r="BM36">
        <v>0.75</v>
      </c>
      <c r="BN36">
        <f>BL36/BM36</f>
        <v>1.8933333333333333</v>
      </c>
      <c r="BO36">
        <v>317.86626995312514</v>
      </c>
      <c r="BP36">
        <v>0.62</v>
      </c>
    </row>
    <row r="37" spans="56:68" x14ac:dyDescent="0.25">
      <c r="BD37">
        <v>200</v>
      </c>
      <c r="BE37">
        <v>0.43099999999999999</v>
      </c>
      <c r="BF37">
        <v>0.437</v>
      </c>
      <c r="BG37">
        <v>0.443</v>
      </c>
      <c r="BL37">
        <v>0.89</v>
      </c>
      <c r="BM37">
        <v>0.75</v>
      </c>
      <c r="BN37">
        <f t="shared" ref="BN37:BN38" si="0">BL37/BM37</f>
        <v>1.1866666666666668</v>
      </c>
      <c r="BO37">
        <v>317.86626995312514</v>
      </c>
      <c r="BP37">
        <v>0.87</v>
      </c>
    </row>
    <row r="38" spans="56:68" x14ac:dyDescent="0.25">
      <c r="BD38">
        <v>400</v>
      </c>
      <c r="BE38">
        <v>0.42299999999999999</v>
      </c>
      <c r="BF38">
        <v>0.437</v>
      </c>
      <c r="BG38">
        <v>0.45</v>
      </c>
      <c r="BL38">
        <v>0.51</v>
      </c>
      <c r="BM38">
        <v>0.75</v>
      </c>
      <c r="BN38">
        <f t="shared" si="0"/>
        <v>0.68</v>
      </c>
      <c r="BO38">
        <v>317.86626995312514</v>
      </c>
      <c r="BP38">
        <v>0.86</v>
      </c>
    </row>
    <row r="39" spans="56:68" x14ac:dyDescent="0.25">
      <c r="BD39">
        <v>700</v>
      </c>
      <c r="BE39">
        <v>0.443</v>
      </c>
      <c r="BF39">
        <v>0.45500000000000002</v>
      </c>
      <c r="BG39">
        <v>0.46600000000000003</v>
      </c>
    </row>
    <row r="40" spans="56:68" x14ac:dyDescent="0.25">
      <c r="BD40">
        <v>1000</v>
      </c>
      <c r="BE40">
        <v>0.40799999999999997</v>
      </c>
      <c r="BF40">
        <v>0.42499999999999999</v>
      </c>
      <c r="BG40">
        <v>0.443</v>
      </c>
    </row>
    <row r="41" spans="56:68" x14ac:dyDescent="0.25">
      <c r="BD41">
        <v>1500</v>
      </c>
      <c r="BE41">
        <v>0.38700000000000001</v>
      </c>
      <c r="BF41">
        <v>0.40400000000000003</v>
      </c>
      <c r="BG41">
        <v>0.42099999999999999</v>
      </c>
    </row>
    <row r="42" spans="56:68" x14ac:dyDescent="0.25">
      <c r="BD42">
        <v>2000</v>
      </c>
      <c r="BE42">
        <v>0.38</v>
      </c>
      <c r="BF42">
        <v>0.38800000000000001</v>
      </c>
      <c r="BG42">
        <v>0.39700000000000002</v>
      </c>
    </row>
    <row r="43" spans="56:68" x14ac:dyDescent="0.25">
      <c r="BD43">
        <v>3000</v>
      </c>
      <c r="BE43">
        <v>0.36</v>
      </c>
      <c r="BF43">
        <v>0.36599999999999999</v>
      </c>
      <c r="BG43">
        <v>0.371</v>
      </c>
    </row>
    <row r="44" spans="56:68" x14ac:dyDescent="0.25">
      <c r="BD44">
        <v>5000</v>
      </c>
      <c r="BE44">
        <v>0.32500000000000001</v>
      </c>
      <c r="BF44">
        <v>0.33100000000000002</v>
      </c>
      <c r="BG44">
        <v>0.33700000000000002</v>
      </c>
    </row>
    <row r="45" spans="56:68" x14ac:dyDescent="0.25">
      <c r="BD45">
        <v>10000</v>
      </c>
      <c r="BE45">
        <v>0.29399999999999998</v>
      </c>
      <c r="BF45">
        <v>0.29799999999999999</v>
      </c>
      <c r="BG45">
        <v>0.30099999999999999</v>
      </c>
    </row>
    <row r="47" spans="56:68" x14ac:dyDescent="0.25">
      <c r="BF47" t="s">
        <v>80</v>
      </c>
    </row>
    <row r="49" spans="56:59" x14ac:dyDescent="0.25">
      <c r="BD49">
        <v>50</v>
      </c>
      <c r="BE49">
        <v>0.51700000000000002</v>
      </c>
      <c r="BF49">
        <v>0.54600000000000004</v>
      </c>
      <c r="BG49">
        <v>0.57499999999999996</v>
      </c>
    </row>
    <row r="50" spans="56:59" x14ac:dyDescent="0.25">
      <c r="BD50">
        <v>100</v>
      </c>
      <c r="BE50">
        <v>0.40200000000000002</v>
      </c>
      <c r="BF50">
        <v>0.42</v>
      </c>
      <c r="BG50">
        <v>0.439</v>
      </c>
    </row>
    <row r="51" spans="56:59" x14ac:dyDescent="0.25">
      <c r="BD51">
        <v>200</v>
      </c>
      <c r="BE51">
        <v>0.35799999999999998</v>
      </c>
      <c r="BF51">
        <v>0.36699999999999999</v>
      </c>
      <c r="BG51">
        <v>0.377</v>
      </c>
    </row>
    <row r="52" spans="56:59" x14ac:dyDescent="0.25">
      <c r="BD52">
        <v>400</v>
      </c>
      <c r="BE52">
        <v>0.34799999999999998</v>
      </c>
      <c r="BF52">
        <v>0.35299999999999998</v>
      </c>
      <c r="BG52">
        <v>0.35699999999999998</v>
      </c>
    </row>
    <row r="53" spans="56:59" x14ac:dyDescent="0.25">
      <c r="BD53">
        <v>700</v>
      </c>
      <c r="BE53">
        <v>0.34499999999999997</v>
      </c>
      <c r="BF53">
        <v>0.35099999999999998</v>
      </c>
      <c r="BG53">
        <v>0.35699999999999998</v>
      </c>
    </row>
    <row r="54" spans="56:59" x14ac:dyDescent="0.25">
      <c r="BD54">
        <v>1000</v>
      </c>
      <c r="BE54">
        <v>0.35199999999999998</v>
      </c>
      <c r="BF54">
        <v>0.35899999999999999</v>
      </c>
      <c r="BG54">
        <v>0.36699999999999999</v>
      </c>
    </row>
    <row r="55" spans="56:59" x14ac:dyDescent="0.25">
      <c r="BD55">
        <v>1500</v>
      </c>
      <c r="BE55">
        <v>0.35699999999999998</v>
      </c>
      <c r="BF55">
        <v>0.36499999999999999</v>
      </c>
      <c r="BG55">
        <v>0.373</v>
      </c>
    </row>
    <row r="56" spans="56:59" x14ac:dyDescent="0.25">
      <c r="BD56">
        <v>2000</v>
      </c>
      <c r="BE56">
        <v>0.33600000000000002</v>
      </c>
      <c r="BF56">
        <v>0.35699999999999998</v>
      </c>
      <c r="BG56">
        <v>0.377</v>
      </c>
    </row>
    <row r="57" spans="56:59" x14ac:dyDescent="0.25">
      <c r="BD57">
        <v>3000</v>
      </c>
      <c r="BE57">
        <v>0.32700000000000001</v>
      </c>
      <c r="BF57">
        <v>0.33700000000000002</v>
      </c>
      <c r="BG57">
        <v>0.34799999999999998</v>
      </c>
    </row>
    <row r="58" spans="56:59" x14ac:dyDescent="0.25">
      <c r="BD58">
        <v>5000</v>
      </c>
      <c r="BE58">
        <v>0.30499999999999999</v>
      </c>
      <c r="BF58">
        <v>0.32</v>
      </c>
      <c r="BG58">
        <v>0.33500000000000002</v>
      </c>
    </row>
    <row r="59" spans="56:59" x14ac:dyDescent="0.25">
      <c r="BD59">
        <v>10000</v>
      </c>
      <c r="BE59">
        <v>0.27200000000000002</v>
      </c>
      <c r="BF59">
        <v>0.28599999999999998</v>
      </c>
      <c r="BG59">
        <v>0.29899999999999999</v>
      </c>
    </row>
    <row r="61" spans="56:59" x14ac:dyDescent="0.25">
      <c r="BF61" t="s">
        <v>76</v>
      </c>
    </row>
    <row r="63" spans="56:59" x14ac:dyDescent="0.25">
      <c r="BD63">
        <v>50</v>
      </c>
      <c r="BE63">
        <v>0.51500000000000001</v>
      </c>
      <c r="BF63">
        <v>0.52200000000000002</v>
      </c>
      <c r="BG63">
        <v>0.52800000000000002</v>
      </c>
    </row>
    <row r="64" spans="56:59" x14ac:dyDescent="0.25">
      <c r="BD64">
        <v>100</v>
      </c>
      <c r="BE64">
        <v>0.374</v>
      </c>
      <c r="BF64">
        <v>0.38100000000000001</v>
      </c>
      <c r="BG64">
        <v>0.38700000000000001</v>
      </c>
    </row>
    <row r="65" spans="56:73" x14ac:dyDescent="0.25">
      <c r="BD65">
        <v>200</v>
      </c>
      <c r="BE65">
        <v>0.32300000000000001</v>
      </c>
      <c r="BF65">
        <v>0.32500000000000001</v>
      </c>
      <c r="BG65">
        <v>0.32800000000000001</v>
      </c>
    </row>
    <row r="66" spans="56:73" x14ac:dyDescent="0.25">
      <c r="BD66">
        <v>400</v>
      </c>
      <c r="BE66">
        <v>0.30599999999999999</v>
      </c>
      <c r="BF66">
        <v>0.311</v>
      </c>
      <c r="BG66">
        <v>0.317</v>
      </c>
    </row>
    <row r="67" spans="56:73" x14ac:dyDescent="0.25">
      <c r="BD67">
        <v>700</v>
      </c>
      <c r="BE67">
        <v>0.29099999999999998</v>
      </c>
      <c r="BF67">
        <v>0.29799999999999999</v>
      </c>
      <c r="BG67">
        <v>0.30499999999999999</v>
      </c>
    </row>
    <row r="68" spans="56:73" x14ac:dyDescent="0.25">
      <c r="BD68">
        <v>1000</v>
      </c>
      <c r="BE68">
        <v>0.3</v>
      </c>
      <c r="BF68">
        <v>0.30599999999999999</v>
      </c>
      <c r="BG68">
        <v>0.311</v>
      </c>
    </row>
    <row r="69" spans="56:73" x14ac:dyDescent="0.25">
      <c r="BD69">
        <v>1500</v>
      </c>
      <c r="BE69">
        <v>0.30399999999999999</v>
      </c>
      <c r="BF69">
        <v>0.313</v>
      </c>
      <c r="BG69">
        <v>0.32200000000000001</v>
      </c>
    </row>
    <row r="70" spans="56:73" x14ac:dyDescent="0.25">
      <c r="BD70">
        <v>2000</v>
      </c>
      <c r="BE70">
        <v>0.30299999999999999</v>
      </c>
      <c r="BF70">
        <v>0.316</v>
      </c>
      <c r="BG70">
        <v>0.33</v>
      </c>
    </row>
    <row r="71" spans="56:73" x14ac:dyDescent="0.25">
      <c r="BD71">
        <v>3000</v>
      </c>
      <c r="BE71">
        <v>0.307</v>
      </c>
      <c r="BF71">
        <v>0.318</v>
      </c>
      <c r="BG71">
        <v>0.32800000000000001</v>
      </c>
    </row>
    <row r="72" spans="56:73" x14ac:dyDescent="0.25">
      <c r="BD72">
        <v>5000</v>
      </c>
      <c r="BE72">
        <v>0.29499999999999998</v>
      </c>
      <c r="BF72">
        <v>0.307</v>
      </c>
      <c r="BG72">
        <v>0.31900000000000001</v>
      </c>
    </row>
    <row r="73" spans="56:73" x14ac:dyDescent="0.25">
      <c r="BD73">
        <v>10000</v>
      </c>
      <c r="BE73">
        <v>0.25700000000000001</v>
      </c>
      <c r="BF73">
        <v>0.26700000000000002</v>
      </c>
      <c r="BG73">
        <v>0.27700000000000002</v>
      </c>
    </row>
    <row r="75" spans="56:73" x14ac:dyDescent="0.25">
      <c r="BF75" t="s">
        <v>77</v>
      </c>
    </row>
    <row r="77" spans="56:73" x14ac:dyDescent="0.25">
      <c r="BD77">
        <v>50</v>
      </c>
      <c r="BE77">
        <v>0.48499999999999999</v>
      </c>
      <c r="BF77">
        <v>0.49399999999999999</v>
      </c>
      <c r="BG77">
        <v>0.502</v>
      </c>
      <c r="BK77">
        <v>0.48499999999999999</v>
      </c>
      <c r="BL77">
        <v>0.35599999999999998</v>
      </c>
      <c r="BM77">
        <v>0.28100000000000003</v>
      </c>
      <c r="BN77">
        <v>0.27700000000000002</v>
      </c>
      <c r="BO77">
        <v>0.27400000000000002</v>
      </c>
      <c r="BP77">
        <v>0.26700000000000002</v>
      </c>
      <c r="BQ77">
        <v>0.26400000000000001</v>
      </c>
      <c r="BR77">
        <v>0.28000000000000003</v>
      </c>
      <c r="BS77">
        <v>0.28299999999999997</v>
      </c>
      <c r="BT77">
        <v>0.26800000000000002</v>
      </c>
      <c r="BU77">
        <v>0.23200000000000001</v>
      </c>
    </row>
    <row r="78" spans="56:73" x14ac:dyDescent="0.25">
      <c r="BD78">
        <v>100</v>
      </c>
      <c r="BE78">
        <v>0.35599999999999998</v>
      </c>
      <c r="BF78">
        <v>0.35799999999999998</v>
      </c>
      <c r="BG78">
        <v>0.36099999999999999</v>
      </c>
      <c r="BK78">
        <v>0.49399999999999999</v>
      </c>
      <c r="BL78">
        <v>0.35799999999999998</v>
      </c>
      <c r="BM78">
        <v>0.29699999999999999</v>
      </c>
      <c r="BN78">
        <v>0.28299999999999997</v>
      </c>
      <c r="BO78">
        <v>0.28000000000000003</v>
      </c>
      <c r="BP78">
        <v>0.27300000000000002</v>
      </c>
      <c r="BQ78">
        <v>0.27300000000000002</v>
      </c>
      <c r="BR78">
        <v>0.28599999999999998</v>
      </c>
      <c r="BS78">
        <v>0.28699999999999998</v>
      </c>
      <c r="BT78">
        <v>0.28299999999999997</v>
      </c>
      <c r="BU78">
        <v>0.254</v>
      </c>
    </row>
    <row r="79" spans="56:73" x14ac:dyDescent="0.25">
      <c r="BD79">
        <v>200</v>
      </c>
      <c r="BE79">
        <v>0.28100000000000003</v>
      </c>
      <c r="BF79">
        <v>0.29699999999999999</v>
      </c>
      <c r="BG79">
        <v>0.312</v>
      </c>
      <c r="BK79">
        <v>0.502</v>
      </c>
      <c r="BL79">
        <v>0.36099999999999999</v>
      </c>
      <c r="BM79">
        <v>0.312</v>
      </c>
      <c r="BN79">
        <v>0.28999999999999998</v>
      </c>
      <c r="BO79">
        <v>0.28699999999999998</v>
      </c>
      <c r="BP79">
        <v>0.27900000000000003</v>
      </c>
      <c r="BQ79">
        <v>0.28299999999999997</v>
      </c>
      <c r="BR79">
        <v>0.29299999999999998</v>
      </c>
      <c r="BS79">
        <v>0.29099999999999998</v>
      </c>
      <c r="BT79">
        <v>0.29899999999999999</v>
      </c>
      <c r="BU79">
        <v>0.27600000000000002</v>
      </c>
    </row>
    <row r="80" spans="56:73" x14ac:dyDescent="0.25">
      <c r="BD80">
        <v>400</v>
      </c>
      <c r="BE80">
        <v>0.27700000000000002</v>
      </c>
      <c r="BF80">
        <v>0.28299999999999997</v>
      </c>
      <c r="BG80">
        <v>0.28999999999999998</v>
      </c>
    </row>
    <row r="81" spans="56:59" x14ac:dyDescent="0.25">
      <c r="BD81">
        <v>700</v>
      </c>
      <c r="BE81">
        <v>0.27400000000000002</v>
      </c>
      <c r="BF81">
        <v>0.28000000000000003</v>
      </c>
      <c r="BG81">
        <v>0.28699999999999998</v>
      </c>
    </row>
    <row r="82" spans="56:59" x14ac:dyDescent="0.25">
      <c r="BD82">
        <v>1000</v>
      </c>
      <c r="BE82">
        <v>0.26700000000000002</v>
      </c>
      <c r="BF82">
        <v>0.27300000000000002</v>
      </c>
      <c r="BG82">
        <v>0.27900000000000003</v>
      </c>
    </row>
    <row r="83" spans="56:59" x14ac:dyDescent="0.25">
      <c r="BD83">
        <v>1500</v>
      </c>
      <c r="BE83">
        <v>0.26400000000000001</v>
      </c>
      <c r="BF83">
        <v>0.27300000000000002</v>
      </c>
      <c r="BG83">
        <v>0.28299999999999997</v>
      </c>
    </row>
    <row r="84" spans="56:59" x14ac:dyDescent="0.25">
      <c r="BD84">
        <v>2000</v>
      </c>
      <c r="BE84">
        <v>0.28000000000000003</v>
      </c>
      <c r="BF84">
        <v>0.28599999999999998</v>
      </c>
      <c r="BG84">
        <v>0.29299999999999998</v>
      </c>
    </row>
    <row r="85" spans="56:59" x14ac:dyDescent="0.25">
      <c r="BD85">
        <v>3000</v>
      </c>
      <c r="BE85">
        <v>0.28299999999999997</v>
      </c>
      <c r="BF85">
        <v>0.28699999999999998</v>
      </c>
      <c r="BG85">
        <v>0.29099999999999998</v>
      </c>
    </row>
    <row r="86" spans="56:59" x14ac:dyDescent="0.25">
      <c r="BD86">
        <v>5000</v>
      </c>
      <c r="BE86">
        <v>0.26800000000000002</v>
      </c>
      <c r="BF86">
        <v>0.28299999999999997</v>
      </c>
      <c r="BG86">
        <v>0.29899999999999999</v>
      </c>
    </row>
    <row r="87" spans="56:59" x14ac:dyDescent="0.25">
      <c r="BD87">
        <v>10000</v>
      </c>
      <c r="BE87">
        <v>0.23200000000000001</v>
      </c>
      <c r="BF87">
        <v>0.254</v>
      </c>
      <c r="BG87">
        <v>0.27600000000000002</v>
      </c>
    </row>
    <row r="89" spans="56:59" x14ac:dyDescent="0.25">
      <c r="BF89" t="s">
        <v>86</v>
      </c>
    </row>
    <row r="91" spans="56:59" x14ac:dyDescent="0.25">
      <c r="BD91">
        <v>50</v>
      </c>
      <c r="BE91">
        <v>0.46800000000000003</v>
      </c>
      <c r="BF91">
        <v>0.48399999999999999</v>
      </c>
      <c r="BG91">
        <v>0.5</v>
      </c>
    </row>
    <row r="92" spans="56:59" x14ac:dyDescent="0.25">
      <c r="BD92">
        <v>100</v>
      </c>
      <c r="BE92">
        <v>0.33</v>
      </c>
      <c r="BF92">
        <v>0.34100000000000003</v>
      </c>
      <c r="BG92">
        <v>0.35199999999999998</v>
      </c>
    </row>
    <row r="93" spans="56:59" x14ac:dyDescent="0.25">
      <c r="BD93">
        <v>200</v>
      </c>
      <c r="BE93">
        <v>0.26900000000000002</v>
      </c>
      <c r="BF93">
        <v>0.27600000000000002</v>
      </c>
      <c r="BG93">
        <v>0.28299999999999997</v>
      </c>
    </row>
    <row r="94" spans="56:59" x14ac:dyDescent="0.25">
      <c r="BD94">
        <v>400</v>
      </c>
      <c r="BE94">
        <v>0.249</v>
      </c>
      <c r="BF94">
        <v>0.253</v>
      </c>
      <c r="BG94">
        <v>0.25800000000000001</v>
      </c>
    </row>
    <row r="95" spans="56:59" x14ac:dyDescent="0.25">
      <c r="BD95">
        <v>700</v>
      </c>
      <c r="BE95">
        <v>0.23899999999999999</v>
      </c>
      <c r="BF95">
        <v>0.24299999999999999</v>
      </c>
      <c r="BG95">
        <v>0.247</v>
      </c>
    </row>
    <row r="96" spans="56:59" x14ac:dyDescent="0.25">
      <c r="BD96">
        <v>1000</v>
      </c>
      <c r="BE96">
        <v>0.23400000000000001</v>
      </c>
      <c r="BF96">
        <v>0.24</v>
      </c>
      <c r="BG96">
        <v>0.246</v>
      </c>
    </row>
    <row r="97" spans="56:59" x14ac:dyDescent="0.25">
      <c r="BD97">
        <v>1500</v>
      </c>
      <c r="BE97">
        <v>0.23699999999999999</v>
      </c>
      <c r="BF97">
        <v>0.24</v>
      </c>
      <c r="BG97">
        <v>0.24399999999999999</v>
      </c>
    </row>
    <row r="98" spans="56:59" x14ac:dyDescent="0.25">
      <c r="BD98">
        <v>2000</v>
      </c>
      <c r="BE98">
        <v>0.23100000000000001</v>
      </c>
      <c r="BF98">
        <v>0.23799999999999999</v>
      </c>
      <c r="BG98">
        <v>0.245</v>
      </c>
    </row>
    <row r="99" spans="56:59" x14ac:dyDescent="0.25">
      <c r="BD99">
        <v>3000</v>
      </c>
      <c r="BE99">
        <v>0.23599999999999999</v>
      </c>
      <c r="BF99">
        <v>0.23899999999999999</v>
      </c>
      <c r="BG99">
        <v>0.24199999999999999</v>
      </c>
    </row>
    <row r="100" spans="56:59" x14ac:dyDescent="0.25">
      <c r="BD100">
        <v>5000</v>
      </c>
      <c r="BE100">
        <v>0.23400000000000001</v>
      </c>
      <c r="BF100">
        <v>0.246</v>
      </c>
      <c r="BG100">
        <v>0.25900000000000001</v>
      </c>
    </row>
    <row r="101" spans="56:59" x14ac:dyDescent="0.25">
      <c r="BD101">
        <v>10000</v>
      </c>
      <c r="BE101">
        <v>0.215</v>
      </c>
      <c r="BF101">
        <v>0.23200000000000001</v>
      </c>
      <c r="BG101">
        <v>0.25</v>
      </c>
    </row>
    <row r="103" spans="56:59" x14ac:dyDescent="0.25">
      <c r="BF103" t="s">
        <v>93</v>
      </c>
    </row>
    <row r="105" spans="56:59" x14ac:dyDescent="0.25">
      <c r="BD105">
        <v>50</v>
      </c>
      <c r="BE105">
        <v>0.45700000000000002</v>
      </c>
      <c r="BF105">
        <v>0.46800000000000003</v>
      </c>
      <c r="BG105">
        <v>0.47799999999999998</v>
      </c>
    </row>
    <row r="106" spans="56:59" x14ac:dyDescent="0.25">
      <c r="BD106">
        <v>100</v>
      </c>
      <c r="BE106">
        <v>0.311</v>
      </c>
      <c r="BF106">
        <v>0.32200000000000001</v>
      </c>
      <c r="BG106">
        <v>0.33300000000000002</v>
      </c>
    </row>
    <row r="107" spans="56:59" x14ac:dyDescent="0.25">
      <c r="BD107">
        <v>200</v>
      </c>
      <c r="BE107">
        <v>0.248</v>
      </c>
      <c r="BF107">
        <v>0.25900000000000001</v>
      </c>
      <c r="BG107">
        <v>0.26900000000000002</v>
      </c>
    </row>
    <row r="108" spans="56:59" x14ac:dyDescent="0.25">
      <c r="BD108">
        <v>400</v>
      </c>
      <c r="BE108">
        <v>0.23100000000000001</v>
      </c>
      <c r="BF108">
        <v>0.23499999999999999</v>
      </c>
      <c r="BG108">
        <v>0.23899999999999999</v>
      </c>
    </row>
    <row r="109" spans="56:59" x14ac:dyDescent="0.25">
      <c r="BD109">
        <v>700</v>
      </c>
      <c r="BE109">
        <v>0.21199999999999999</v>
      </c>
      <c r="BF109">
        <v>0.216</v>
      </c>
      <c r="BG109">
        <v>0.22</v>
      </c>
    </row>
    <row r="110" spans="56:59" x14ac:dyDescent="0.25">
      <c r="BD110">
        <v>1000</v>
      </c>
      <c r="BE110">
        <v>0.20799999999999999</v>
      </c>
      <c r="BF110">
        <v>0.214</v>
      </c>
      <c r="BG110">
        <v>0.219</v>
      </c>
    </row>
    <row r="111" spans="56:59" x14ac:dyDescent="0.25">
      <c r="BD111">
        <v>1500</v>
      </c>
      <c r="BE111">
        <v>0.20599999999999999</v>
      </c>
      <c r="BF111">
        <v>0.20899999999999999</v>
      </c>
      <c r="BG111">
        <v>0.21199999999999999</v>
      </c>
    </row>
    <row r="112" spans="56:59" x14ac:dyDescent="0.25">
      <c r="BD112">
        <v>2000</v>
      </c>
      <c r="BE112">
        <v>0.20200000000000001</v>
      </c>
      <c r="BF112">
        <v>0.21</v>
      </c>
      <c r="BG112">
        <v>0.218</v>
      </c>
    </row>
    <row r="113" spans="56:59" x14ac:dyDescent="0.25">
      <c r="BD113">
        <v>3000</v>
      </c>
      <c r="BE113">
        <v>0.21</v>
      </c>
      <c r="BF113">
        <v>0.217</v>
      </c>
      <c r="BG113">
        <v>0.223</v>
      </c>
    </row>
    <row r="114" spans="56:59" x14ac:dyDescent="0.25">
      <c r="BD114">
        <v>5000</v>
      </c>
      <c r="BE114">
        <v>0.20899999999999999</v>
      </c>
      <c r="BF114">
        <v>0.221</v>
      </c>
      <c r="BG114">
        <v>0.23300000000000001</v>
      </c>
    </row>
    <row r="115" spans="56:59" x14ac:dyDescent="0.25">
      <c r="BD115">
        <v>10000</v>
      </c>
      <c r="BE115">
        <v>0.21</v>
      </c>
      <c r="BF115">
        <v>0.218</v>
      </c>
      <c r="BG115">
        <v>0.22700000000000001</v>
      </c>
    </row>
    <row r="136" spans="87:87" x14ac:dyDescent="0.25">
      <c r="CI136" t="e" vm="1">
        <v>#VALUE!</v>
      </c>
    </row>
  </sheetData>
  <phoneticPr fontId="1" type="noConversion"/>
  <pageMargins left="0.7" right="0.7" top="0.78740157499999996" bottom="0.78740157499999996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45D60-FA4E-4241-A169-32596F2934C4}">
  <dimension ref="C1:G61"/>
  <sheetViews>
    <sheetView zoomScale="55" zoomScaleNormal="55" workbookViewId="0">
      <selection activeCell="G38" sqref="G38"/>
    </sheetView>
  </sheetViews>
  <sheetFormatPr baseColWidth="10" defaultColWidth="11.42578125" defaultRowHeight="15" x14ac:dyDescent="0.25"/>
  <cols>
    <col min="5" max="5" width="34.28515625" bestFit="1" customWidth="1"/>
    <col min="6" max="6" width="17.42578125" bestFit="1" customWidth="1"/>
    <col min="7" max="7" width="34.42578125" bestFit="1" customWidth="1"/>
    <col min="22" max="22" width="48.28515625" customWidth="1"/>
  </cols>
  <sheetData>
    <row r="1" spans="4:7" x14ac:dyDescent="0.25">
      <c r="E1" t="s">
        <v>17</v>
      </c>
      <c r="F1" t="s">
        <v>17</v>
      </c>
      <c r="G1" t="s">
        <v>17</v>
      </c>
    </row>
    <row r="2" spans="4:7" x14ac:dyDescent="0.25">
      <c r="E2" t="s">
        <v>18</v>
      </c>
      <c r="F2" t="s">
        <v>19</v>
      </c>
      <c r="G2" t="s">
        <v>20</v>
      </c>
    </row>
    <row r="3" spans="4:7" x14ac:dyDescent="0.25">
      <c r="D3" t="s">
        <v>21</v>
      </c>
    </row>
    <row r="16" spans="4:7" x14ac:dyDescent="0.25">
      <c r="E16" s="1"/>
    </row>
    <row r="20" spans="5:6" x14ac:dyDescent="0.25">
      <c r="E20" s="1"/>
      <c r="F20" s="1"/>
    </row>
    <row r="44" spans="5:7" x14ac:dyDescent="0.25">
      <c r="E44" s="1" t="s">
        <v>57</v>
      </c>
      <c r="F44" s="1"/>
      <c r="G44" s="1"/>
    </row>
    <row r="46" spans="5:7" x14ac:dyDescent="0.25">
      <c r="F46" t="s">
        <v>419</v>
      </c>
    </row>
    <row r="48" spans="5:7" x14ac:dyDescent="0.25">
      <c r="E48" t="s">
        <v>17</v>
      </c>
      <c r="F48" t="s">
        <v>17</v>
      </c>
      <c r="G48" t="s">
        <v>17</v>
      </c>
    </row>
    <row r="49" spans="3:7" x14ac:dyDescent="0.25">
      <c r="E49" t="s">
        <v>18</v>
      </c>
      <c r="F49" t="s">
        <v>19</v>
      </c>
      <c r="G49" t="s">
        <v>20</v>
      </c>
    </row>
    <row r="50" spans="3:7" x14ac:dyDescent="0.25">
      <c r="D50" t="s">
        <v>21</v>
      </c>
    </row>
    <row r="51" spans="3:7" x14ac:dyDescent="0.25">
      <c r="C51">
        <v>1</v>
      </c>
      <c r="D51">
        <v>50</v>
      </c>
      <c r="E51">
        <v>0.45700000000000002</v>
      </c>
      <c r="F51">
        <v>0.46800000000000003</v>
      </c>
      <c r="G51">
        <v>0.47799999999999998</v>
      </c>
    </row>
    <row r="52" spans="3:7" x14ac:dyDescent="0.25">
      <c r="C52">
        <v>2</v>
      </c>
      <c r="D52">
        <v>100</v>
      </c>
      <c r="E52">
        <v>0.311</v>
      </c>
      <c r="F52">
        <v>0.32200000000000001</v>
      </c>
      <c r="G52">
        <v>0.33300000000000002</v>
      </c>
    </row>
    <row r="53" spans="3:7" x14ac:dyDescent="0.25">
      <c r="C53">
        <v>3</v>
      </c>
      <c r="D53">
        <v>200</v>
      </c>
      <c r="E53">
        <v>0.248</v>
      </c>
      <c r="F53">
        <v>0.25900000000000001</v>
      </c>
      <c r="G53">
        <v>0.26900000000000002</v>
      </c>
    </row>
    <row r="54" spans="3:7" x14ac:dyDescent="0.25">
      <c r="C54">
        <v>4</v>
      </c>
      <c r="D54">
        <v>400</v>
      </c>
      <c r="E54">
        <v>0.23100000000000001</v>
      </c>
      <c r="F54">
        <v>0.23499999999999999</v>
      </c>
      <c r="G54">
        <v>0.23899999999999999</v>
      </c>
    </row>
    <row r="55" spans="3:7" x14ac:dyDescent="0.25">
      <c r="C55">
        <v>5</v>
      </c>
      <c r="D55">
        <v>700</v>
      </c>
      <c r="E55">
        <v>0.21199999999999999</v>
      </c>
      <c r="F55">
        <v>0.216</v>
      </c>
      <c r="G55">
        <v>0.22</v>
      </c>
    </row>
    <row r="56" spans="3:7" x14ac:dyDescent="0.25">
      <c r="C56">
        <v>6</v>
      </c>
      <c r="D56">
        <v>1000</v>
      </c>
      <c r="E56">
        <v>0.20799999999999999</v>
      </c>
      <c r="F56">
        <v>0.214</v>
      </c>
      <c r="G56">
        <v>0.219</v>
      </c>
    </row>
    <row r="57" spans="3:7" x14ac:dyDescent="0.25">
      <c r="C57">
        <v>7</v>
      </c>
      <c r="D57">
        <v>1500</v>
      </c>
      <c r="E57">
        <v>0.20599999999999999</v>
      </c>
      <c r="F57">
        <v>0.20899999999999999</v>
      </c>
      <c r="G57">
        <v>0.21199999999999999</v>
      </c>
    </row>
    <row r="58" spans="3:7" x14ac:dyDescent="0.25">
      <c r="C58">
        <v>8</v>
      </c>
      <c r="D58">
        <v>2000</v>
      </c>
      <c r="E58">
        <v>0.20200000000000001</v>
      </c>
      <c r="F58">
        <v>0.21</v>
      </c>
      <c r="G58">
        <v>0.218</v>
      </c>
    </row>
    <row r="59" spans="3:7" x14ac:dyDescent="0.25">
      <c r="C59">
        <v>9</v>
      </c>
      <c r="D59">
        <v>3000</v>
      </c>
      <c r="E59">
        <v>0.21</v>
      </c>
      <c r="F59">
        <v>0.217</v>
      </c>
      <c r="G59">
        <v>0.223</v>
      </c>
    </row>
    <row r="60" spans="3:7" x14ac:dyDescent="0.25">
      <c r="C60">
        <v>10</v>
      </c>
      <c r="D60">
        <v>5000</v>
      </c>
      <c r="E60">
        <v>0.20899999999999999</v>
      </c>
      <c r="F60">
        <v>0.221</v>
      </c>
      <c r="G60">
        <v>0.23300000000000001</v>
      </c>
    </row>
    <row r="61" spans="3:7" x14ac:dyDescent="0.25">
      <c r="C61">
        <v>11</v>
      </c>
      <c r="D61">
        <v>10000</v>
      </c>
      <c r="E61">
        <v>0.21</v>
      </c>
      <c r="F61">
        <v>0.218</v>
      </c>
      <c r="G61">
        <v>0.22700000000000001</v>
      </c>
    </row>
  </sheetData>
  <pageMargins left="0.7" right="0.7" top="0.78740157499999996" bottom="0.78740157499999996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8A4AB6-CB36-4D58-B53A-07025DE22209}">
  <dimension ref="D1:I61"/>
  <sheetViews>
    <sheetView zoomScale="55" zoomScaleNormal="55" workbookViewId="0">
      <selection activeCell="G33" sqref="G33"/>
    </sheetView>
  </sheetViews>
  <sheetFormatPr baseColWidth="10" defaultColWidth="11.42578125" defaultRowHeight="15" x14ac:dyDescent="0.25"/>
  <cols>
    <col min="5" max="5" width="34.28515625" bestFit="1" customWidth="1"/>
    <col min="6" max="6" width="17.42578125" bestFit="1" customWidth="1"/>
    <col min="7" max="7" width="34.42578125" bestFit="1" customWidth="1"/>
    <col min="22" max="22" width="20.85546875" bestFit="1" customWidth="1"/>
  </cols>
  <sheetData>
    <row r="1" spans="4:7" x14ac:dyDescent="0.25">
      <c r="E1" t="s">
        <v>17</v>
      </c>
      <c r="F1" t="s">
        <v>17</v>
      </c>
      <c r="G1" t="s">
        <v>17</v>
      </c>
    </row>
    <row r="2" spans="4:7" x14ac:dyDescent="0.25">
      <c r="E2" t="s">
        <v>18</v>
      </c>
      <c r="F2" t="s">
        <v>19</v>
      </c>
      <c r="G2" t="s">
        <v>20</v>
      </c>
    </row>
    <row r="3" spans="4:7" x14ac:dyDescent="0.25">
      <c r="D3" t="s">
        <v>21</v>
      </c>
    </row>
    <row r="4" spans="4:7" x14ac:dyDescent="0.25">
      <c r="F4" s="3"/>
    </row>
    <row r="5" spans="4:7" x14ac:dyDescent="0.25">
      <c r="F5" s="3"/>
    </row>
    <row r="6" spans="4:7" x14ac:dyDescent="0.25">
      <c r="F6" s="3"/>
    </row>
    <row r="7" spans="4:7" x14ac:dyDescent="0.25">
      <c r="F7" s="3"/>
    </row>
    <row r="8" spans="4:7" x14ac:dyDescent="0.25">
      <c r="F8" s="3"/>
    </row>
    <row r="9" spans="4:7" x14ac:dyDescent="0.25">
      <c r="F9" s="3"/>
    </row>
    <row r="10" spans="4:7" x14ac:dyDescent="0.25">
      <c r="F10" s="3"/>
    </row>
    <row r="11" spans="4:7" x14ac:dyDescent="0.25">
      <c r="F11" s="3"/>
    </row>
    <row r="12" spans="4:7" x14ac:dyDescent="0.25">
      <c r="F12" s="3"/>
    </row>
    <row r="13" spans="4:7" x14ac:dyDescent="0.25">
      <c r="F13" s="3"/>
    </row>
    <row r="14" spans="4:7" x14ac:dyDescent="0.25">
      <c r="F14" s="3"/>
    </row>
    <row r="16" spans="4:7" x14ac:dyDescent="0.25">
      <c r="E16" s="1"/>
    </row>
    <row r="20" spans="4:7" x14ac:dyDescent="0.25">
      <c r="E20" s="1" t="s">
        <v>25</v>
      </c>
      <c r="F20" s="1"/>
    </row>
    <row r="22" spans="4:7" x14ac:dyDescent="0.25">
      <c r="E22" t="s">
        <v>17</v>
      </c>
      <c r="F22" t="s">
        <v>17</v>
      </c>
      <c r="G22" t="s">
        <v>17</v>
      </c>
    </row>
    <row r="23" spans="4:7" x14ac:dyDescent="0.25">
      <c r="E23" t="s">
        <v>18</v>
      </c>
      <c r="F23" t="s">
        <v>19</v>
      </c>
      <c r="G23" t="s">
        <v>20</v>
      </c>
    </row>
    <row r="24" spans="4:7" x14ac:dyDescent="0.25">
      <c r="D24" t="s">
        <v>21</v>
      </c>
    </row>
    <row r="25" spans="4:7" x14ac:dyDescent="0.25">
      <c r="D25">
        <v>50</v>
      </c>
    </row>
    <row r="26" spans="4:7" x14ac:dyDescent="0.25">
      <c r="D26">
        <v>100</v>
      </c>
    </row>
    <row r="27" spans="4:7" x14ac:dyDescent="0.25">
      <c r="D27">
        <v>200</v>
      </c>
    </row>
    <row r="28" spans="4:7" x14ac:dyDescent="0.25">
      <c r="D28">
        <v>400</v>
      </c>
    </row>
    <row r="29" spans="4:7" x14ac:dyDescent="0.25">
      <c r="D29">
        <v>700</v>
      </c>
    </row>
    <row r="30" spans="4:7" x14ac:dyDescent="0.25">
      <c r="D30">
        <v>1000</v>
      </c>
    </row>
    <row r="31" spans="4:7" x14ac:dyDescent="0.25">
      <c r="D31">
        <v>1500</v>
      </c>
    </row>
    <row r="32" spans="4:7" x14ac:dyDescent="0.25">
      <c r="D32">
        <v>2000</v>
      </c>
    </row>
    <row r="33" spans="4:7" x14ac:dyDescent="0.25">
      <c r="D33">
        <v>3000</v>
      </c>
    </row>
    <row r="34" spans="4:7" x14ac:dyDescent="0.25">
      <c r="D34">
        <v>5000</v>
      </c>
    </row>
    <row r="35" spans="4:7" x14ac:dyDescent="0.25">
      <c r="D35">
        <v>10000</v>
      </c>
    </row>
    <row r="44" spans="4:7" x14ac:dyDescent="0.25">
      <c r="E44" s="1" t="s">
        <v>57</v>
      </c>
      <c r="F44" s="1"/>
      <c r="G44" s="1"/>
    </row>
    <row r="46" spans="4:7" x14ac:dyDescent="0.25">
      <c r="F46" t="s">
        <v>419</v>
      </c>
    </row>
    <row r="48" spans="4:7" x14ac:dyDescent="0.25">
      <c r="E48" t="s">
        <v>17</v>
      </c>
      <c r="F48" t="s">
        <v>17</v>
      </c>
      <c r="G48" t="s">
        <v>17</v>
      </c>
    </row>
    <row r="49" spans="4:9" x14ac:dyDescent="0.25">
      <c r="E49" t="s">
        <v>18</v>
      </c>
      <c r="F49" t="s">
        <v>19</v>
      </c>
      <c r="G49" t="s">
        <v>20</v>
      </c>
    </row>
    <row r="50" spans="4:9" x14ac:dyDescent="0.25">
      <c r="D50" t="s">
        <v>21</v>
      </c>
    </row>
    <row r="51" spans="4:9" x14ac:dyDescent="0.25">
      <c r="D51">
        <v>50</v>
      </c>
      <c r="E51">
        <v>0.46800000000000003</v>
      </c>
      <c r="F51">
        <v>0.48399999999999999</v>
      </c>
      <c r="G51">
        <v>0.5</v>
      </c>
      <c r="I51">
        <v>0.36699999999999999</v>
      </c>
    </row>
    <row r="52" spans="4:9" x14ac:dyDescent="0.25">
      <c r="D52">
        <v>100</v>
      </c>
      <c r="E52">
        <v>0.33</v>
      </c>
      <c r="F52">
        <v>0.34100000000000003</v>
      </c>
      <c r="G52">
        <v>0.35199999999999998</v>
      </c>
      <c r="I52">
        <v>0.33700000000000002</v>
      </c>
    </row>
    <row r="53" spans="4:9" x14ac:dyDescent="0.25">
      <c r="D53">
        <v>200</v>
      </c>
      <c r="E53">
        <v>0.26900000000000002</v>
      </c>
      <c r="F53">
        <v>0.27600000000000002</v>
      </c>
      <c r="G53">
        <v>0.28299999999999997</v>
      </c>
    </row>
    <row r="54" spans="4:9" x14ac:dyDescent="0.25">
      <c r="D54">
        <v>400</v>
      </c>
      <c r="E54">
        <v>0.249</v>
      </c>
      <c r="F54">
        <v>0.253</v>
      </c>
      <c r="G54">
        <v>0.25800000000000001</v>
      </c>
    </row>
    <row r="55" spans="4:9" x14ac:dyDescent="0.25">
      <c r="D55">
        <v>700</v>
      </c>
      <c r="E55">
        <v>0.23899999999999999</v>
      </c>
      <c r="F55">
        <v>0.24299999999999999</v>
      </c>
      <c r="G55">
        <v>0.247</v>
      </c>
    </row>
    <row r="56" spans="4:9" x14ac:dyDescent="0.25">
      <c r="D56">
        <v>1000</v>
      </c>
      <c r="E56">
        <v>0.23400000000000001</v>
      </c>
      <c r="F56">
        <v>0.24</v>
      </c>
      <c r="G56">
        <v>0.246</v>
      </c>
    </row>
    <row r="57" spans="4:9" x14ac:dyDescent="0.25">
      <c r="D57">
        <v>1500</v>
      </c>
      <c r="E57">
        <v>0.23699999999999999</v>
      </c>
      <c r="F57">
        <v>0.24</v>
      </c>
      <c r="G57">
        <v>0.24399999999999999</v>
      </c>
    </row>
    <row r="58" spans="4:9" x14ac:dyDescent="0.25">
      <c r="D58">
        <v>2000</v>
      </c>
      <c r="E58">
        <v>0.23100000000000001</v>
      </c>
      <c r="F58">
        <v>0.23799999999999999</v>
      </c>
      <c r="G58">
        <v>0.245</v>
      </c>
    </row>
    <row r="59" spans="4:9" x14ac:dyDescent="0.25">
      <c r="D59">
        <v>3000</v>
      </c>
      <c r="E59">
        <v>0.23599999999999999</v>
      </c>
      <c r="F59">
        <v>0.23899999999999999</v>
      </c>
      <c r="G59">
        <v>0.24199999999999999</v>
      </c>
    </row>
    <row r="60" spans="4:9" x14ac:dyDescent="0.25">
      <c r="D60">
        <v>5000</v>
      </c>
      <c r="E60">
        <v>0.23400000000000001</v>
      </c>
      <c r="F60">
        <v>0.246</v>
      </c>
      <c r="G60">
        <v>0.25900000000000001</v>
      </c>
    </row>
    <row r="61" spans="4:9" x14ac:dyDescent="0.25">
      <c r="D61">
        <v>10000</v>
      </c>
      <c r="E61">
        <v>0.215</v>
      </c>
      <c r="F61">
        <v>0.23200000000000001</v>
      </c>
      <c r="G61">
        <v>0.25</v>
      </c>
    </row>
  </sheetData>
  <pageMargins left="0.7" right="0.7" top="0.78740157499999996" bottom="0.78740157499999996" header="0.3" footer="0.3"/>
  <drawing r:id="rId1"/>
</worksheet>
</file>

<file path=docMetadata/LabelInfo.xml><?xml version="1.0" encoding="utf-8"?>
<clbl:labelList xmlns:clbl="http://schemas.microsoft.com/office/2020/mipLabelMetadata">
  <clbl:label id="{9d258917-277f-42cd-a3cd-14c4e9ee58bc}" enabled="1" method="Standard" siteId="{38ae3bcd-9579-4fd4-adda-b42e1495d55a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18</vt:i4>
      </vt:variant>
    </vt:vector>
  </HeadingPairs>
  <TitlesOfParts>
    <vt:vector size="18" baseType="lpstr">
      <vt:lpstr>Exp. Composite Cylinder</vt:lpstr>
      <vt:lpstr>Exp. Cone Bending</vt:lpstr>
      <vt:lpstr>Exp. Kone Axial Compression</vt:lpstr>
      <vt:lpstr>Exp. Cylinder Bending</vt:lpstr>
      <vt:lpstr>Exp. Cylinder Compression (2)</vt:lpstr>
      <vt:lpstr>Exp. Cylinder Compression</vt:lpstr>
      <vt:lpstr>Summary</vt:lpstr>
      <vt:lpstr>v8</vt:lpstr>
      <vt:lpstr>v6</vt:lpstr>
      <vt:lpstr>v4</vt:lpstr>
      <vt:lpstr>v3</vt:lpstr>
      <vt:lpstr>v2</vt:lpstr>
      <vt:lpstr>v1</vt:lpstr>
      <vt:lpstr>v05</vt:lpstr>
      <vt:lpstr>v0</vt:lpstr>
      <vt:lpstr>Range_LRSM</vt:lpstr>
      <vt:lpstr>v1_vs_Z</vt:lpstr>
      <vt:lpstr>Yield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Ronald Wagner</dc:creator>
  <cp:keywords/>
  <dc:description/>
  <cp:lastModifiedBy>Ronald Wagner</cp:lastModifiedBy>
  <cp:revision/>
  <dcterms:created xsi:type="dcterms:W3CDTF">2025-01-19T17:25:22Z</dcterms:created>
  <dcterms:modified xsi:type="dcterms:W3CDTF">2025-03-12T20:37:33Z</dcterms:modified>
  <cp:category/>
  <cp:contentStatus/>
</cp:coreProperties>
</file>